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DESKTOP-SM0G01B\Compartida\05 LICITACIONES 2020\04 BASES\ESTATAL\LP\"/>
    </mc:Choice>
  </mc:AlternateContent>
  <xr:revisionPtr revIDLastSave="0" documentId="13_ncr:1_{F847A924-A405-408B-A35C-93CC91C7C136}" xr6:coauthVersionLast="45" xr6:coauthVersionMax="45" xr10:uidLastSave="{00000000-0000-0000-0000-000000000000}"/>
  <bookViews>
    <workbookView xWindow="0" yWindow="0" windowWidth="28800" windowHeight="15600" xr2:uid="{00000000-000D-0000-FFFF-FFFF00000000}"/>
  </bookViews>
  <sheets>
    <sheet name="CATÁLOGO" sheetId="1" r:id="rId1"/>
    <sheet name="RESUMEN" sheetId="3" r:id="rId2"/>
  </sheets>
  <definedNames>
    <definedName name="_xlnm._FilterDatabase" localSheetId="0" hidden="1">CATÁLOGO!$B$1:$B$408</definedName>
    <definedName name="_xlnm.Print_Area" localSheetId="0">CATÁLOGO!$A$1:$H$408</definedName>
    <definedName name="_xlnm.Print_Area" localSheetId="1">RESUMEN!$A$16:$G$38</definedName>
    <definedName name="_xlnm.Print_Titles" localSheetId="0">CATÁLOGO!$1:$11</definedName>
    <definedName name="_xlnm.Print_Titles" localSheetId="1">RESUMEN!$1:$15</definedName>
  </definedNames>
  <calcPr calcId="191029"/>
</workbook>
</file>

<file path=xl/calcChain.xml><?xml version="1.0" encoding="utf-8"?>
<calcChain xmlns="http://schemas.openxmlformats.org/spreadsheetml/2006/main">
  <c r="H403" i="1" l="1"/>
  <c r="H402" i="1"/>
  <c r="H401" i="1"/>
  <c r="H400" i="1"/>
  <c r="H399" i="1"/>
  <c r="H398" i="1"/>
  <c r="H397" i="1"/>
  <c r="H396" i="1"/>
  <c r="H395" i="1"/>
  <c r="H393" i="1"/>
  <c r="H392" i="1"/>
  <c r="H391" i="1"/>
  <c r="H390" i="1"/>
  <c r="H389" i="1"/>
  <c r="H388" i="1"/>
  <c r="H387" i="1"/>
  <c r="H386" i="1"/>
  <c r="H385" i="1"/>
  <c r="H384" i="1"/>
  <c r="H383" i="1"/>
  <c r="H382" i="1"/>
  <c r="H381" i="1"/>
  <c r="H380" i="1"/>
  <c r="H378" i="1"/>
  <c r="H377" i="1"/>
  <c r="H376" i="1"/>
  <c r="H375" i="1"/>
  <c r="H374" i="1"/>
  <c r="H373" i="1"/>
  <c r="H372" i="1"/>
  <c r="H371" i="1"/>
  <c r="H370" i="1"/>
  <c r="H369" i="1"/>
  <c r="H368" i="1"/>
  <c r="H367" i="1"/>
  <c r="H365" i="1"/>
  <c r="H364" i="1"/>
  <c r="H363" i="1"/>
  <c r="H361" i="1"/>
  <c r="H360" i="1"/>
  <c r="H358" i="1"/>
  <c r="H357" i="1"/>
  <c r="H353" i="1"/>
  <c r="H352" i="1"/>
  <c r="H350" i="1"/>
  <c r="H349" i="1"/>
  <c r="H348" i="1"/>
  <c r="H347" i="1"/>
  <c r="H346" i="1"/>
  <c r="H343" i="1"/>
  <c r="H342" i="1"/>
  <c r="H341" i="1"/>
  <c r="H340" i="1"/>
  <c r="H339" i="1"/>
  <c r="H337" i="1"/>
  <c r="H336" i="1"/>
  <c r="H335" i="1"/>
  <c r="H334" i="1"/>
  <c r="H333" i="1"/>
  <c r="H331" i="1"/>
  <c r="H330" i="1"/>
  <c r="H329" i="1"/>
  <c r="H327" i="1"/>
  <c r="H326" i="1"/>
  <c r="H324" i="1"/>
  <c r="H320" i="1"/>
  <c r="H319" i="1"/>
  <c r="H318" i="1"/>
  <c r="H317" i="1"/>
  <c r="H316" i="1"/>
  <c r="H315" i="1"/>
  <c r="H314" i="1"/>
  <c r="H313" i="1"/>
  <c r="H312" i="1"/>
  <c r="H311" i="1"/>
  <c r="H310" i="1"/>
  <c r="H309" i="1"/>
  <c r="H308" i="1"/>
  <c r="H307" i="1"/>
  <c r="H306" i="1"/>
  <c r="H305" i="1"/>
  <c r="H304" i="1"/>
  <c r="H303" i="1"/>
  <c r="H302" i="1"/>
  <c r="H301" i="1"/>
  <c r="H300" i="1"/>
  <c r="H299" i="1"/>
  <c r="H297" i="1"/>
  <c r="H296" i="1"/>
  <c r="H295" i="1"/>
  <c r="H294" i="1"/>
  <c r="H293" i="1"/>
  <c r="H292" i="1"/>
  <c r="H290" i="1"/>
  <c r="H286" i="1"/>
  <c r="H285" i="1"/>
  <c r="H284" i="1"/>
  <c r="H283" i="1"/>
  <c r="H282" i="1"/>
  <c r="H281" i="1"/>
  <c r="H280" i="1"/>
  <c r="H279" i="1"/>
  <c r="H278" i="1"/>
  <c r="H277" i="1"/>
  <c r="H275" i="1"/>
  <c r="H274" i="1"/>
  <c r="H273" i="1"/>
  <c r="H272" i="1"/>
  <c r="H271" i="1"/>
  <c r="H270" i="1"/>
  <c r="H269" i="1"/>
  <c r="H268" i="1"/>
  <c r="H267" i="1"/>
  <c r="H266" i="1"/>
  <c r="H265" i="1"/>
  <c r="H263" i="1"/>
  <c r="H262" i="1"/>
  <c r="H261" i="1"/>
  <c r="H260" i="1"/>
  <c r="H259" i="1"/>
  <c r="H258" i="1"/>
  <c r="H257" i="1"/>
  <c r="H256" i="1"/>
  <c r="H255" i="1"/>
  <c r="H254" i="1"/>
  <c r="H253" i="1"/>
  <c r="H252" i="1"/>
  <c r="H251" i="1"/>
  <c r="H250" i="1"/>
  <c r="H245" i="1"/>
  <c r="H244" i="1"/>
  <c r="H243" i="1"/>
  <c r="H246" i="1"/>
  <c r="H240" i="1"/>
  <c r="H239" i="1"/>
  <c r="H238" i="1"/>
  <c r="H237" i="1"/>
  <c r="H236" i="1"/>
  <c r="H235" i="1"/>
  <c r="H234" i="1"/>
  <c r="H233" i="1"/>
  <c r="H232" i="1"/>
  <c r="H231" i="1"/>
  <c r="H229" i="1"/>
  <c r="H228" i="1"/>
  <c r="H227" i="1"/>
  <c r="H226" i="1"/>
  <c r="H225" i="1"/>
  <c r="H223" i="1"/>
  <c r="H222" i="1"/>
  <c r="H221" i="1"/>
  <c r="H220" i="1"/>
  <c r="H219" i="1"/>
  <c r="H218" i="1"/>
  <c r="H217" i="1"/>
  <c r="H216" i="1"/>
  <c r="H214" i="1"/>
  <c r="H213" i="1"/>
  <c r="H212" i="1"/>
  <c r="H211" i="1"/>
  <c r="H208" i="1"/>
  <c r="H207" i="1"/>
  <c r="H206" i="1"/>
  <c r="H205" i="1"/>
  <c r="H204" i="1"/>
  <c r="H203" i="1"/>
  <c r="H201" i="1"/>
  <c r="H200" i="1"/>
  <c r="H197" i="1"/>
  <c r="H196" i="1"/>
  <c r="H195" i="1"/>
  <c r="H194" i="1"/>
  <c r="H193" i="1"/>
  <c r="H192" i="1"/>
  <c r="H191" i="1"/>
  <c r="H190" i="1"/>
  <c r="H189" i="1"/>
  <c r="H188" i="1"/>
  <c r="H187" i="1"/>
  <c r="H186" i="1"/>
  <c r="H185" i="1"/>
  <c r="H184" i="1"/>
  <c r="H183" i="1"/>
  <c r="H182" i="1"/>
  <c r="H181" i="1"/>
  <c r="H180" i="1"/>
  <c r="H179" i="1"/>
  <c r="H178" i="1"/>
  <c r="H176" i="1"/>
  <c r="H175" i="1"/>
  <c r="H171" i="1"/>
  <c r="H170" i="1"/>
  <c r="H169" i="1"/>
  <c r="H167" i="1"/>
  <c r="H166" i="1"/>
  <c r="H165" i="1"/>
  <c r="H164" i="1"/>
  <c r="H163" i="1"/>
  <c r="H162" i="1"/>
  <c r="H160" i="1"/>
  <c r="H159" i="1"/>
  <c r="H158" i="1"/>
  <c r="H157" i="1"/>
  <c r="H156" i="1"/>
  <c r="H155" i="1"/>
  <c r="H151" i="1"/>
  <c r="H150" i="1"/>
  <c r="H149" i="1"/>
  <c r="H148" i="1"/>
  <c r="H146" i="1"/>
  <c r="H145" i="1"/>
  <c r="H144" i="1"/>
  <c r="H143" i="1"/>
  <c r="H142" i="1"/>
  <c r="H141" i="1"/>
  <c r="H140" i="1"/>
  <c r="H139" i="1"/>
  <c r="H137" i="1"/>
  <c r="H136" i="1"/>
  <c r="H135" i="1"/>
  <c r="H133" i="1"/>
  <c r="H132" i="1"/>
  <c r="H131" i="1"/>
  <c r="H130" i="1"/>
  <c r="H129" i="1"/>
  <c r="H128" i="1"/>
  <c r="H127" i="1"/>
  <c r="H126" i="1"/>
  <c r="H125" i="1"/>
  <c r="H124" i="1"/>
  <c r="H122" i="1"/>
  <c r="H121" i="1"/>
  <c r="H120" i="1"/>
  <c r="H119" i="1"/>
  <c r="H118" i="1"/>
  <c r="H117" i="1"/>
  <c r="H116" i="1"/>
  <c r="H115" i="1"/>
  <c r="H114" i="1"/>
  <c r="H113" i="1"/>
  <c r="H112" i="1"/>
  <c r="H111" i="1"/>
  <c r="H110" i="1"/>
  <c r="H108" i="1"/>
  <c r="H107" i="1"/>
  <c r="H106" i="1"/>
  <c r="H105" i="1"/>
  <c r="H104" i="1"/>
  <c r="H103" i="1"/>
  <c r="H102" i="1"/>
  <c r="H101" i="1"/>
  <c r="H100" i="1"/>
  <c r="H98" i="1"/>
  <c r="H97" i="1"/>
  <c r="H96" i="1"/>
  <c r="H95" i="1"/>
  <c r="H94" i="1"/>
  <c r="H93" i="1"/>
  <c r="H91" i="1"/>
  <c r="H90" i="1"/>
  <c r="H89" i="1"/>
  <c r="H88" i="1"/>
  <c r="H87" i="1"/>
  <c r="H86" i="1"/>
  <c r="H85" i="1"/>
  <c r="H84" i="1"/>
  <c r="H83" i="1"/>
  <c r="H82" i="1"/>
  <c r="H81" i="1"/>
  <c r="H80" i="1"/>
  <c r="H76" i="1"/>
  <c r="H74" i="1"/>
  <c r="H73" i="1"/>
  <c r="H72" i="1"/>
  <c r="H64" i="1"/>
  <c r="H63" i="1"/>
  <c r="H62" i="1"/>
  <c r="H61" i="1"/>
  <c r="H59" i="1"/>
  <c r="H58" i="1"/>
  <c r="H57" i="1"/>
  <c r="H53" i="1"/>
  <c r="H52" i="1"/>
  <c r="H51" i="1"/>
  <c r="H50" i="1"/>
  <c r="H48" i="1"/>
  <c r="H47" i="1"/>
  <c r="H46" i="1"/>
  <c r="H42" i="1"/>
  <c r="H41" i="1"/>
  <c r="H37" i="1"/>
  <c r="H36" i="1"/>
  <c r="H35" i="1"/>
  <c r="H31" i="1"/>
  <c r="H30" i="1"/>
  <c r="H29" i="1"/>
  <c r="H26" i="1"/>
  <c r="H23" i="1"/>
  <c r="H20" i="1"/>
  <c r="H19" i="1"/>
  <c r="H359" i="1" l="1"/>
  <c r="H404" i="1" s="1"/>
  <c r="G34" i="3" s="1"/>
  <c r="H362" i="1"/>
  <c r="H291" i="1"/>
  <c r="H287" i="1"/>
  <c r="G31" i="3" s="1"/>
  <c r="H202" i="1"/>
  <c r="H247" i="1" l="1"/>
  <c r="G30" i="3" s="1"/>
  <c r="H354" i="1"/>
  <c r="G33" i="3" s="1"/>
  <c r="H321" i="1"/>
  <c r="G32" i="3" s="1"/>
  <c r="H77" i="1"/>
  <c r="G28" i="3" s="1"/>
  <c r="H241" i="1"/>
  <c r="G29" i="3" l="1"/>
  <c r="G35" i="3" s="1"/>
  <c r="H406" i="1"/>
  <c r="H27" i="1"/>
  <c r="G19" i="3" s="1"/>
  <c r="H18" i="1"/>
  <c r="H38" i="1" l="1"/>
  <c r="G21" i="3" s="1"/>
  <c r="H65" i="1"/>
  <c r="G24" i="3" s="1"/>
  <c r="H54" i="1"/>
  <c r="G23" i="3" s="1"/>
  <c r="H32" i="1"/>
  <c r="G20" i="3" s="1"/>
  <c r="H24" i="1"/>
  <c r="G18" i="3" s="1"/>
  <c r="H21" i="1"/>
  <c r="H43" i="1"/>
  <c r="G22" i="3" s="1"/>
  <c r="H67" i="1" l="1"/>
  <c r="H408" i="1" s="1"/>
  <c r="G17" i="3"/>
  <c r="G25" i="3" s="1"/>
  <c r="G37" i="3" s="1"/>
  <c r="B25" i="3"/>
</calcChain>
</file>

<file path=xl/sharedStrings.xml><?xml version="1.0" encoding="utf-8"?>
<sst xmlns="http://schemas.openxmlformats.org/spreadsheetml/2006/main" count="1283" uniqueCount="581">
  <si>
    <t>GOBIERNO DEL ESTADO DE TAMAULIPAS</t>
  </si>
  <si>
    <t>SECRETARÍA DE OBRAS PÚBLICAS</t>
  </si>
  <si>
    <t>LICITACIÓN No.:</t>
  </si>
  <si>
    <t>PLAZO DE EJECUCIÓN DE LOS TRABAJOS:</t>
  </si>
  <si>
    <t>FIRMA DEL LICITANTE</t>
  </si>
  <si>
    <t>ANEXO</t>
  </si>
  <si>
    <t>DESCRIPCIÓN:</t>
  </si>
  <si>
    <t>AE15</t>
  </si>
  <si>
    <t>RAZON SOCIAL DEL LICITANTE:</t>
  </si>
  <si>
    <t>FECHAS</t>
  </si>
  <si>
    <t>INICIO:</t>
  </si>
  <si>
    <t>HOJA:</t>
  </si>
  <si>
    <t>TERMINO:</t>
  </si>
  <si>
    <t>CATALOGO DE CONCEPTOS</t>
  </si>
  <si>
    <t>NUMERO</t>
  </si>
  <si>
    <t>CLAVE</t>
  </si>
  <si>
    <t>DESCRIPCIÓN DE CONCEPTOS DE OBRA</t>
  </si>
  <si>
    <t>UNIDAD</t>
  </si>
  <si>
    <t>CANTIDAD</t>
  </si>
  <si>
    <t>PRECIO UNITARIO</t>
  </si>
  <si>
    <t>IMPORTE</t>
  </si>
  <si>
    <t>NÚMERO</t>
  </si>
  <si>
    <t>CON LETRA</t>
  </si>
  <si>
    <t>PESOS</t>
  </si>
  <si>
    <t xml:space="preserve">SECRETARÍA DE OBRAS PÚBLICAS </t>
  </si>
  <si>
    <t>PLAZO DE EJECUCIÓN</t>
  </si>
  <si>
    <t>DE LOS TRABAJOS:</t>
  </si>
  <si>
    <t xml:space="preserve">RESÚMEN DE CATALOGO DE CONCEPTOS </t>
  </si>
  <si>
    <t>CAPÍTULO</t>
  </si>
  <si>
    <t>TOTAL DE LA PROPUESTA</t>
  </si>
  <si>
    <t>IMPORTE TOTAL CON  LETRA</t>
  </si>
  <si>
    <t xml:space="preserve">    DE:</t>
  </si>
  <si>
    <t>SUBSECRETARÍA DE PROYECTOS Y LICITACIONES</t>
  </si>
  <si>
    <t>m</t>
  </si>
  <si>
    <t>m3</t>
  </si>
  <si>
    <t>m2</t>
  </si>
  <si>
    <t xml:space="preserve">   DESMONTE Y DESPALME</t>
  </si>
  <si>
    <t xml:space="preserve">   TRAZO Y NIVELACIÓN</t>
  </si>
  <si>
    <t>CTR CONSTRUCCIÓN
CAR. Carreteras
1.04 Pavimentos
.004 Riego de Impregnación P.U.O.T. Designación (N.CTR.CAR-1.04.004 )
1) Emulsión Catiónica para Impregnación 1.5lt/m2</t>
  </si>
  <si>
    <t>CTR CONSTRUCCIÓN
CAR. Carreteras
1.04 Pavimentos
.002 Sub-bases y Bases P.U.O.T. Designación (N.CTR.CAR-1.04.002 ) y E.P. 4
2) Base Compactada al Cien por ciento 100%</t>
  </si>
  <si>
    <t>CTR CONSTRUCCIÓN
CAR. Carreteras
1.01 Terracerias
.003 Corte P.U.O.T. Designación  (N.CTR.CAR-1.01.003)
02) Cuando el material se utilice para la formación de terraplenes</t>
  </si>
  <si>
    <t xml:space="preserve">CTR CONSTRUCCIÓN
CAR. Carreteras
1.04 Pavimentos
.006 Carpetas Asfálticas con Mezcla en Caliente P.U.O.T. Designación (N.CTR.CAR-1.04.006 ) 
1) Compactada al noventa y cinco por ciento 95% </t>
  </si>
  <si>
    <t>CSV CONSERVACIÓN
CAR CARRETERAS
3. Trabajos de Conservación Periódica.
3.02 Pavimentos.
002 Capas de Rodadura de un Riego.  P.U.O.T. (Designación N.CSV.CAR. 3.02.002)  y E.P.31-B
4) Capa de rodadura de  1 Riego con material 3-A premezclado utilizando equipo de riego sincronizado.</t>
  </si>
  <si>
    <t>pza</t>
  </si>
  <si>
    <t xml:space="preserve">   MODULO DE BAÑOS</t>
  </si>
  <si>
    <t xml:space="preserve">      CIMENTACION</t>
  </si>
  <si>
    <t>Suministro y formación de pedraplen con agregado grueso de 3"-6" del banco de champayan, sin control de laboratorio, para estabilización del terreno natural. Incluye: material, mano de obra, herramienta, equipo, maniobras, acarreos, tendido y todo lo necesario para su correcta ejecución. P.U.O.T.</t>
  </si>
  <si>
    <t>3.0704.01 - OBRAS PRELIMINARES
3.0704.01 - B REFERENCIAS
3.0704.01 F.01 f) Plantilla para desplante de 5 cm. de espesor (3.0704.01 G.08 Y G.14).
01.a) de concreto hidráulico f'c =100 kg/cm2.</t>
  </si>
  <si>
    <t>3.0704.02) MAMPOSTERIAS
3.0704.02) B. REFERENCIAS
3.0704.02 F.01 f) Mampostería de bloques de cemento, rellenos con concreto f'c=100 kg/cm2 (3.0704.02.G.02); Referencia (3.0704.07.G.01) 
01) Muro de enrase en cimentación de block hueco de concreto de 15x20x40 cm de 15 cm de espesor, relleno con concreto f'c=100 kg/cm2, asentado con mortero cem.-arena 1:3. Incluye: materiales, mano de obra, acarreos, desperdicios, herramienta, limpiezas y retiro de sobrantes fuera de la obra. A cualquier altura.</t>
  </si>
  <si>
    <t xml:space="preserve">      PISO DE CONCRETO HIDRAULICO</t>
  </si>
  <si>
    <t>3.0704.03.) CONCRETO HIDRÁULICO
3.0704.03.) B. REFERENCIAS
3.0704.03.F.01.b) Concreto hidráulico en estructura, sin incluir moldes y obra falsa. (3.0704.03. G.01 Y G.07) 
02) Concreto premezclado con sistema de curado tipo Hidratium de CEMEX o similar en calidad, resistencia f'c=200 kg/cm2. A cualquier altura. Incluye: vibrado.</t>
  </si>
  <si>
    <t xml:space="preserve">      ESTRUCTURA, ALBAÑILERIA Y OBRA NEGRA</t>
  </si>
  <si>
    <t>3.0704.07.) MUROS
3.0704.07.) B. REFERENCIAS
3.0704.07.F.01.e)Muros de bloques huecos de concreto (3.0704.07 G.01)
01) Muro de block hueco de concreto, 15x20x40 CM asentado con mortero cemento arena prop. 1:3. de 15 CM de espesor acabado común, a plomo. Incluye: materiales, mano de obra, acarreos, desperdicios, herramienta, limpiezas y retiro de sobrantes fuera de la obra. a cualquier altura.</t>
  </si>
  <si>
    <t xml:space="preserve">      ACABADOS</t>
  </si>
  <si>
    <t>3.0704.08.) recubrimientos 
3.0704.08.) b. referencias 
3.0704.08. f.01.a) aplanado de mortero de cemento-arena en proporción 1:4 (3.0704.08 g.01) 
01) Acabado serroteado en muros y cielos. 1.5 cm de espesor. Incluye: zarpeo con mortero cemento-arena proporción 1:4, materiales, mano de obra, remates, emboquillados y perfilado de aristas. A plomo y regla, a cualquier altura.</t>
  </si>
  <si>
    <t>3.0704.18.) IMPERMEABILIZACIONES
3.0704.18.) B. REFERENCIAS
3.0704.18.F.01.c)Impermeabilización de techos (3.0704.18.G.01.b).
Suministro y colocación de sistema prefabricado impermeabilizante a base de membrana prefabricada de asfalto modificado con polímero "APP" MARCA SIKA MANTO PRO APP DE 10 AÑOS DE GARANTÍA de 4.5 mm o similar en calidad, provisto de refuerzo central de poliéster no tejido de alta resistencia, acabado gravilla mineral color blanco. Incluye: primer asfaltico, sellado de fisuras y grietas con cemento plástico asfaltico, previa limpieza y preparación de la superficie, mano de obra, herramienta y equipo.</t>
  </si>
  <si>
    <t xml:space="preserve">         Suministro y colocación de piedra laja con un espesor de 5.00 cm, colocación en líneas horizontales, es decir, la línea base es de 20 cm de altura, hacia arriba, la línea de 15 cm de altura, y hacia arriba, la línea de 10 cm de altura. Posteriormente, se reinicia con la línea de 20 cm nuevamente, y así sucesivamente. Aplicar sellador Porus Plus, base solvente, marca Mirable, 2 manos  junteado con mortero cemento-arena, proporción 1:3;  incluye: preparación de superficie, cardeado,  cortes y desperdicios, boquilla, Mano de Obra, Materiales y Herramienta. (P.U.O.T.)</t>
  </si>
  <si>
    <t>M2</t>
  </si>
  <si>
    <t xml:space="preserve">      MUEBLES SANITARIOS</t>
  </si>
  <si>
    <t>3.0704.12) INSTALACIONES DE GAS, HIDRÁULICAS Y SANITARIAS.
3.0704.12) B. REFERENCIAS
3.0704.12-F.01 m) Muebles; incluye accesorios y llaves (3.0704.12 G.01.c). 
01) Suministro y colocación de WC (taza redonda y tanque), modelo Jazmín, color blanco, marca CATO o similar en calidad y precio; con tapa-asiento, color blanco. Incluye: habilitado, herrajes, alimentador con válvula de cierre rápido tipo "L" marca COFLEX o similar; trazo, alineado, nivelado, pruebas, material, mano de obra, equipo y herramienta.</t>
  </si>
  <si>
    <t xml:space="preserve">      PUERTAS,  VENTANAS, CANCELERIA</t>
  </si>
  <si>
    <t xml:space="preserve">         CANCELERIA EN BAÑO A BASE DE ALUMINIO</t>
  </si>
  <si>
    <t xml:space="preserve">      CONTRA INCENDIO</t>
  </si>
  <si>
    <t xml:space="preserve">      VENTILACION</t>
  </si>
  <si>
    <t xml:space="preserve">      HERRERIA</t>
  </si>
  <si>
    <t xml:space="preserve">   RED DE AGUA POTABLE</t>
  </si>
  <si>
    <t xml:space="preserve">      PRELIMINARES</t>
  </si>
  <si>
    <t xml:space="preserve">         Excavación por medios manuales de zanjas en material tipo "A" y "B" de 0.00 a 2.00 m de profundidad. (P.U.O.T.)</t>
  </si>
  <si>
    <t xml:space="preserve">      LINEA</t>
  </si>
  <si>
    <t xml:space="preserve">   DRENAJE SANITARIO</t>
  </si>
  <si>
    <t xml:space="preserve">   DRENAJE PLUVIAL</t>
  </si>
  <si>
    <t xml:space="preserve">      RED PLUVIAL Y SECCIONES DE DESCARGA</t>
  </si>
  <si>
    <t>Suministro e instalación de poliducto de alta densidad PAD RD-17 para uso pesado de 76 mm de diámetro. Incluye: materiales, mano de obra especializada, desperdicios, acarreos, maniobras, herramienta y equipo, de acuerdo a normatividad CFE.</t>
  </si>
  <si>
    <t xml:space="preserve">      RED SUBTERRÁNEA EN BAJA TENSIÓN</t>
  </si>
  <si>
    <t xml:space="preserve">      RED SUBTERRÁNEA DE ALUMBRADO PÚBLICO</t>
  </si>
  <si>
    <t>3.0704.13.) INSTALACIONES ELÉCTRICAS
3.0704.13.) B. REFERENCIAS.
3.0704.13  F.01  l) Interruptor termomagnético (3.0704.13  G.04).
Suministro e instalación de interruptor termomagnético  de 2 polos 40 A en gabinete nema 3R, marca SQUARE-D o similar en calidad. Incluye: materiales, mano de obra especializada, desperdicios, acarreos, flete, herramienta y equipo. (P.U.O.T.)</t>
  </si>
  <si>
    <t>3.0704.13) INSTALACIONES ELECTRICAS
3.0704.13) B. REFERENCIAS
3.0704.13  F.01  e) Conductores de cobre tipo THW, con forro; incluye empalmes.. (3.0704.13 G.02)
02) Cable de cobre tipo THW-LS 75 °C calibre AWG # 6, marca CONDUMEX o similar en calidad. Incluye: suministro, mano de obra especializada, conexión y prueba.</t>
  </si>
  <si>
    <t>Suministro e instalación de centro de carga para sobreponer modelo QO8 marca SQUARE D o similar en calidad, para alimentación eléctrica. Incluye: suministro de materiales, mano de obra especializada, conexiones, pruebas, material misceláneo, desperdicio, acarreos, maniobras, herramienta y equipo. P.U.O.T.</t>
  </si>
  <si>
    <t>Suministro y colocación de poliducto naranja reforzado de 3/4" de diámetro, por losa, muro o piso. Incluye: material, mano de obra, conexiones, material misceláneo, maniobras, guiado, ranuras, resanes, desperdicios, herramienta y equipo. P.U.O.T.</t>
  </si>
  <si>
    <t>3.0704.13) INSTALACIONES ELECTRICAS
3.0704.13) B. REFERENCIAS
3.0704.13  F.01  e) Conductores de cobre tipo TW, con forro; incluye empalmes.. (3.0704.13 G.02)
05) Cable de cobre tipo THW-LS 75 °C calibre AWG # 10, marca CONDUMEX o similar en calidad. Incluye: suministro, mano de obra especializada, conexión y prueba.</t>
  </si>
  <si>
    <t>3.0704.13) INSTALACIONES ELECTRICAS
3.0704.13) B. REFERENCIAS
3.0704.13  F.01  e) Conductores de cobre tipo TW, con forro; incluye empalmes.. (3.0704.13 G.02)
04) Cable de cobre tipo THW-LS 75 °C calibre AWG # 12, marca CONDUMEX o similar en calidad. Incluye: suministro, mano de obra especializada, conexión y prueba.</t>
  </si>
  <si>
    <t>3.0704.13.) INSTALACIONES ELÉCTRICAS
3.0704.13.) B. REFERENCIAS.
3.0704.13.F.01. o) Unidades de alumbrado (3.0704.13.G.04)
Suministro e instalación de luminario de empotrar LEDS de 12 W, Modelo EG-LEPS-12W, 50-60 hz, flujo luminoso de 900 lúmenes, dimensión de 16.6 cm de diámetro, de acrílico y aluminio, Marca ENERGAIN o similar en calidad. Incluye: suministro de materiales, mano de obra especializada, conexiones, material misceláneo, acarreos, elevación, maniobras, pruebas, desperdicios, herramienta y equipo. (P.U.O.T.)</t>
  </si>
  <si>
    <t>3.0704.13.) INSTALACIONES ELÉCTRICAS
3.0704.13.) B. REFERENCIAS.
3.0704.13.F.01. o) Unidades de alumbrado (3.0704.13.G.04)
Suministro e instalación de luminaria arbotante de 12W LED Modelo EG-CAIRO-12W, marca ENERGAIN o similar en calidad, de 3000K, IP-65. Incluye: suministro de materiales, mano de obra especializada, conexiones, material misceláneo, acarreos, elevación, maniobras, pruebas, desperdicios, herramienta y equipo. (P.U.O.T.)</t>
  </si>
  <si>
    <t>Suministro e Instalación de Receptáculo (Contacto) de 127 V, 20 Amperes dúplex, polarizado con conexión a tierra Cat. No. 5362-LI y placa no metálica Cat. No. 86003, color marfil, marca LEVITON o técnicamente equivalente en especificaciones y calidad. Incluye: materiales, mano de obra especializada, pruebas, materiales misceláneos, acarreos, fletes, desperdicios, herramienta y equipo.</t>
  </si>
  <si>
    <t xml:space="preserve">   DEMOLICIONES Y DESMANTELAMIENTOS</t>
  </si>
  <si>
    <t xml:space="preserve">      Tala y desenraice de árboles con diferentes alturas (DD-13) Incluye: maniobras y acarreo fuera de la obra, mano de obra, herramienta  y equipo. (P.U.O.T.)</t>
  </si>
  <si>
    <t xml:space="preserve">      3.0704.01) OBRAS PRELIMINARES
3.0704.01) B. REFERENCIAS.
3.0704.01 F.01 j) Demoliciones (3.0704.01  G.13 y G.14).
03) Demolición de concreto armado en elementos estructurales. Incluye: maniobras, limpiezas, corte de varillas, acarreo dentro y fuera de material producto de la demolición, mano de obra, herramienta y equipo a cualquier altura.</t>
  </si>
  <si>
    <t xml:space="preserve">      EP-1-A.- DEMOLICIONES, DESMONTAJES Y DESMANTELAMIENTOS. Desmantelamiento y retiro de cerco de malla ciclónica. incluye: portones, mano de obra, herramienta, equipo, acarreo del material recobrado a lugar indicado por la supervisión (posteria, malla, herrajes, etc.),  empaquetado, clasificado y etiquetado, limpieza, equipo de seguridad, instalaciones específicas, depreciación y demás derivados del uso de herramienta y equipo.</t>
  </si>
  <si>
    <t xml:space="preserve">      3.0704.01) OBRAS PRELIMINARES
3.0704.01) B. REFERENCIAS
3.0704.01 - F.01  a) Limpieza del terreno (Fracción 3.0704.01 G.01 Y G.14).
01) Despalme: Remoción de la capa superficial de tierra vegetal del terreno natural, en un espesor de 20 a 30 cm. Incluyendo el desenraice, carga y acarreo del material no utilizable fuera de la obra.</t>
  </si>
  <si>
    <t xml:space="preserve">      3.0704.01 - OBRAS PRELIMINARES   3.0704.01 - B REFERENCIAS  3.0704.01 - F.01  a) Limpieza del terreno (fracción 3.704.01 G.01 Y G.14).  02) Limpia, trazo y nivelación del terreno en área edificable. Inc. deshierbe y retiro de maleza, equipo topográfico, bancos de nivel, mojoneras, materiales, desperdicios, limpieza y retiro de sobrantes fuera de obra, fletes, equipo, herramienta y mano de obra.</t>
  </si>
  <si>
    <t xml:space="preserve">   AREAS DE CONSTRUCCIONES MENORES</t>
  </si>
  <si>
    <t xml:space="preserve">      CTR CONSTRUCCIÓN
CAR. Carreteras
1.01 Terracerias
.003 Corte P.U.O.T. Designación  (N.CTR.CAR-1.01.003) y E.P. 85
1.1) En apertura de caja cuando el material se desperdicie</t>
  </si>
  <si>
    <t>M3</t>
  </si>
  <si>
    <t xml:space="preserve">      CTR CONSTRUCCIÓN
CAR. Carreteras
1.01 Terracerías
.009 Terraplén P.U.O.T. Designación (N.CTR.CAR-1.01.009, I2,J2 ) y E.P. 55
21) Capa de terraplén construida con material no compactable, piedra bola de 3 a 6" de diámetro.</t>
  </si>
  <si>
    <t xml:space="preserve">      CTR CONSTRUCCIÓN
CAR. Carreteras
1.04 Pavimentos
.002 Sub-bases y Bases P.U.O.T. Designación (N.CTR.CAR-1.04.002 ) y E.P. 4
2) Base Compactada al Cien por ciento 100%</t>
  </si>
  <si>
    <t xml:space="preserve">   FORO AL AIRE LIBRE</t>
  </si>
  <si>
    <t xml:space="preserve">      TERRACERIA</t>
  </si>
  <si>
    <t>M³</t>
  </si>
  <si>
    <t xml:space="preserve">      ACABADO</t>
  </si>
  <si>
    <t xml:space="preserve">   AREAS VERDES LATERALES A CICLOPISTA</t>
  </si>
  <si>
    <t xml:space="preserve">   AREA DE CICLOPISTA</t>
  </si>
  <si>
    <t xml:space="preserve">   ANDADORES DE ASFALTO</t>
  </si>
  <si>
    <t xml:space="preserve">            TERRACERIA</t>
  </si>
  <si>
    <t xml:space="preserve">         CTR CONSTRUCCIÓN
CAR. Carreteras
1.01 Terracerias
.003 Corte P.U.O.T. Designación  (N.CTR.CAR-1.01.003)
02) Cuando el material se utilice para la formación de terraplenes</t>
  </si>
  <si>
    <t xml:space="preserve">         CTR CONSTRUCCIÓN
CAR. Carreteras
1.01 Terracerías
.009 Terraplén P.U.O.T. Designación (N.CTR.CAR-1.01.009, I2,J2 ) y E.P. 55
21) Capa de terraplén construida con material no compactable, piedra bola de 3 a 6" de diámetro.</t>
  </si>
  <si>
    <t xml:space="preserve">         CTR CONSTRUCCIÓN
CAR. Carreteras
1.04 Pavimentos
.002 Sub-bases y Bases P.U.O.T. Designación (N.CTR.CAR-1.04.002 ) y E.P. 4
2) Base Compactada al Cien por ciento 100%</t>
  </si>
  <si>
    <t xml:space="preserve">            ACABADO</t>
  </si>
  <si>
    <t xml:space="preserve">   ESCALINATA</t>
  </si>
  <si>
    <t xml:space="preserve">      E.P. 3A-5. Excavación en zanjas para cualquier tipo de material investigado en obra, cualquier profundidad, incluyendo acarreo del material no utilizable fuera de la obra y todo lo necesario para su ejecución. Para material tipo II. Incluye: todo lo necesario para su ejecución. (P.U.O.T.)</t>
  </si>
  <si>
    <t>DNT ESC</t>
  </si>
  <si>
    <t xml:space="preserve">      Dentellón de escalinata de 41 x 10 cms. a base de concreto f'c= 200 kg/cm2, reforzada con malla electrosoldada 6-6/6-6; incluye cimbrado, descimbrado, traslapes, ganchos, dobleces, colado, vibrado y curado. (PUOT),  incluye afine de fondo excavación, plastico polietileno, traslapes, ganchos, dobleces, colado, vibrado y curado. (PUOT)</t>
  </si>
  <si>
    <t>ESCALON</t>
  </si>
  <si>
    <t xml:space="preserve">      Construcción de escalón de concreto de 0.45 m de huella, 0.16 m de peralte, 0.10 m de losa de espesor y longitud total de 5 m, acabado en grava semi lavada de canto rodado T.M.A. de 1/4 a 3/8 " (material de banco El Abra), escalón a base de concreto f´c= 200 kg/cm2, reforzado con malla electrosoldada 6-6/6-6,  incluye cimbrado, descimbrado, traslapes, ganchos, dobleces, colado, vibrado y curado. (PUOT)</t>
  </si>
  <si>
    <t>*TEMP5</t>
  </si>
  <si>
    <t xml:space="preserve">         Suministro, fabricación y colocación de barandal   a base de tubo de acero al carbón de 2" Ø, cédula 40:  postes, 6 travesaños,  superior, intermedio e inferior;  con aplicación de sistema anticorrosivo con recubrimiento primario: RP-4 inorgánico de zinc una mano de 3 micras de espesor, enlace RA-22 epóxico catalizado una mano de 3 micras de espesor, acabado: RA-28 de poliuretano rico en sólidos una mano de 2 micras de espesor, en color: 4-0105D,  Placa de Acero cortada en circulo de 3"Ø anclada a escalon mediante grout , materiales, mano de obra, equipo y herramienta, (PUOT).</t>
  </si>
  <si>
    <t>ml</t>
  </si>
  <si>
    <t xml:space="preserve">         Suministro y formación de pedraplen con agregado grueso de 3"-6" del banco de champayan, sin control de laboratorio, para estabilización del terreno natural. Incluye: material, mano de obra, herramienta, equipo, maniobras, acarreos, tendido y todo lo necesario para su correcta ejecución. P.U.O.T.</t>
  </si>
  <si>
    <t>*TEMP267</t>
  </si>
  <si>
    <t>M²</t>
  </si>
  <si>
    <t>*TEMP337</t>
  </si>
  <si>
    <t xml:space="preserve">         Zapata corrida tipo ZC1 a base de concreto armado f'c= 200 kg/cm2, de 1.20m. De ancho de seccion y 0.20Mts. de espesor, armada con varilla de 1/2" de diametro @ 18 Cms. de separacion en ambos lechos y ambos sentidos, con cadena embebida de 0.15x0.20, armada con 4vs3/8"Ø y estribos de alambron de 1/4"Ø@20.0cm.,; incluye traslapes, ganchos, dobleces, colado vibrado y curado. Mano de Obra, Equipo, Materiales y Herramienta.(P.U.O.T.)</t>
  </si>
  <si>
    <t>ML.</t>
  </si>
  <si>
    <t>*TEMP136</t>
  </si>
  <si>
    <t xml:space="preserve">         Construcción de Zapata aislada tipo Z1 a base de concreto armado f'c= 200 kg/cm2, de 1.60x1.60  m. de sección y 0.30 M de espesor, armada con  varilla de 1/2" de diámetro @ 18 Cm de separación en ambos sentidos, dos lechos,  incluye: traslapes, ganchos, dobleces, cimbra, descimbra, colado, vibrado, curado, materiales, mano de obra, acarreos, fletes, desperdicios, herramientas y equipo. (P.U.O.T.)</t>
  </si>
  <si>
    <t>*TEMP308</t>
  </si>
  <si>
    <t xml:space="preserve">         Trabe de Liga tipo CT-1  de 40 x 25 cms. a base de concreto f'c= 200 kg/cm2, reforzada con 6 vrs de  No. 5 y  estribos con vrs.#3 @ 18 cms ; incluye cimbrado, descimbrado, traslapes, ganchos, dobleces, colado, vibrado y curado. (PUOT)</t>
  </si>
  <si>
    <t xml:space="preserve">3.0704.03) CONCRETO HIDRÁULICO
3.0704.03) B. REFERENCIAS
3.0704.03.F.01.c) Concreto hidráulico en cadenas, castillos y dalas de repartición. Incl. Concreto (3.0704.03.G.07), cimbra no aparente (3.0704.03.G.08) y acero de refuerzo (3.0704.04.g.03 y g.01).
03) Cadena o castillo de concreto F'C=250 KG/CM2 DE 15 X 20 CM armado con 4 VARS no 4 y estribos no 2 @ 20 CM. Incluye: suministro de materiales, mano de obra, anclajes necesarios, cimbra común y descimbra. A cualquier altura.
</t>
  </si>
  <si>
    <t>D35X45</t>
  </si>
  <si>
    <t>Dado  tipo D-1a base de concreto armado f'c= 200 kg/cm2, de 0.35 x 0.45 mts. de seccion  armada con 6 varilla de 1" de diametro y estribos de 3/8" de diametro @ 20 Cms. de separacion; incluye traslapes, ganchos, dobleces, colado vibrado y curado, Mano de Obra, Equipo, Materiales y Herramienta.(P.U.O.T.)</t>
  </si>
  <si>
    <t xml:space="preserve">3.0704.08.) RECUBRIMIENTOS 
3.0704.08.) B. REFERENCIAS 
3.0704.08. F.01.a) Aplanado de mortero de cemento-arena en proporción 1:4 (3.0704.08 G.01) 
01)  Acabado fino en muros. 2 cm de espesor. Incluye zarpeo con mortero cemento-arena proporción 1:3, materiales, mano de obra, remates, emboquillados y perfilado de aristas, a plomo y regla, a cualquier altura.
</t>
  </si>
  <si>
    <t xml:space="preserve">3.0704.01 - OBRAS PRELIMINARES
3.0704.01 - B REFERENCIAS
3.0704.01 - F.01 e) Relleno de zanjas para cimentaciones, incluyendo acarreos dentro y fuera de la obra. (3.0704.01 G.07 Y G.14)
03) Con material producto de la excavación, tratado con hidróxido de calcio, compactado al 90% de la prueba proctor en capas de 20 cm: de espesor. Incluye: acarreos, traspaleos, incorporación de agua, limpieza y retiro de sobrantes de obra, equipo, herramienta y mano de obra.
</t>
  </si>
  <si>
    <t xml:space="preserve">         Suministro y colocación de polietileno de 600 micras de espesor, Incluye: cortes, desperdicio, traslapes, mano de obra. P.U.O.T.</t>
  </si>
  <si>
    <t xml:space="preserve">         Suministro y colocación de cimbra metálica en reglas y fronteras para pavimentos de 10 Cm de espesor, incluye: descimbrado, materiales, mano de obra, herramienta y limpieza del área. P.U.O.T.</t>
  </si>
  <si>
    <t xml:space="preserve">         Aplicación de membrana de curado en elementos de concreto, en cimentación y estructura con curafest rojo, incluye: suministro de materiales, desperdicios, mano de obra, equipo y herramienta.</t>
  </si>
  <si>
    <t>*TEMP1637</t>
  </si>
  <si>
    <t xml:space="preserve">         Acabado en piso de concreto, pulido, acabado espejo, incluye; materiales, mano de obra, herramientas y equipo, PUOT.</t>
  </si>
  <si>
    <t>*TEMP1560</t>
  </si>
  <si>
    <t xml:space="preserve">         Suministro y colocación de Coladera para piso de rejilla cuadrada, modelo 282-35-CH, mca. Helvex.  y/o similar, Incluye; conexiones, herrajes, materiales, mano de obra y herramienta. (PUOT)</t>
  </si>
  <si>
    <t>Pza.</t>
  </si>
  <si>
    <t>*TEMP310</t>
  </si>
  <si>
    <t xml:space="preserve">         Columna  tipo C-1 a base de concreto armado f'c= 200 kg/cm2, de 0.30 x 0.40 mts. de seccion  armada con 6 varilla de 1" de diametro y estribos de 3/8" de diametro @ 20 Cms. de separacion; incluye traslapes, ganchos, dobleces, colado vibrado y curado, Mano de Obra, Equipo, Materiales y Herramienta.(P.U.O.T.)</t>
  </si>
  <si>
    <t>*TEMP389</t>
  </si>
  <si>
    <t xml:space="preserve">         Cadena  de cerramiento tipo CE-1  de 15x35 cms. a base de concreto f'c= 200 kg/cm2, reforzada con 4 vrs de  No. 4 y Estribos de 1/4"Ø @28 Cm ; incluye cimbrado, descimbrado, traslapes, ganchos, dobleces, colado, vibrado y curado. (PUOT)</t>
  </si>
  <si>
    <t xml:space="preserve">         Suministro y colocación de coladera de piso HELVEX, modelo No. 282-35-CH, comprende: colocación en piso, recibimiento de mortero cemento arena prop. 1:4, boquillas de cemento blanco, protección hasta terminar la obra. Incluye: materiales, mano de obra, limpieza, herramienta y equipo. En cualquier nivel, según proyecto, P.U.O.T.</t>
  </si>
  <si>
    <t>*TEMP309</t>
  </si>
  <si>
    <t xml:space="preserve">         Trabe  tipo T-1a base de concreto armado f'c= 200 kg/cm2, de 0.20 x 0.40 mts. de seccion  armada con 4 varilla de 1" de diametro y estribos de 3/8" de diametro @ 18 Cms. de separacion; incluye traslapes, ganchos, dobleces, colado vibrado y curado, Mano de Obra, Equipo, Materiales y Herramienta.(P.U.O.T.)</t>
  </si>
  <si>
    <t>*TEMP432</t>
  </si>
  <si>
    <t xml:space="preserve">         Losa de Azotea aligerada de concreto f'c=200 kg/cm2 de 30cm de espesor, conformada por casetón de 50x50, 25 cm de espesor con nervaduras de 10 cm de ancho armadas con 1 var.5/8"Ø y 1 var. 3/8"Ø y est. del # 3 a cada 30 cm,   concreto de compresión en un espesor de 5 cm, reforzado con malla electrosoldada 6x6-6/6, (conforme a detalle de plano). Inc. suministro de materiales que intervienen, mano de obra, cimbra y descimbra, herramienta, desperdicios, habilitado y armado de acero, cortes y ajustes de casetón, andamios, colado, vibrado y curado, acarreos, limpiezas y retiro de sobrantes fuera de la obra a cualquier altura. (P.U.O.T.)</t>
  </si>
  <si>
    <t>*TEMP311</t>
  </si>
  <si>
    <t xml:space="preserve">         Nervadura tipo N-2  a base de concreto armado f'c= 200 kg/cm2, de 0.15x0.32 mts. de seccion  armada con 2 varillas de 5/8" de diametro 1 varilla de 1/2"Ø,  y estribos de 3/8" de diametro @ 30 Cms. de separacion; incluye traslapes, ganchos, dobleces, colado vibrado y curado, Mano de Obra, Equipo, Materiales y Herramienta.(P.U.O.T.)</t>
  </si>
  <si>
    <t>*TEMP1642</t>
  </si>
  <si>
    <t xml:space="preserve">         Losa de Azotea  de concreto f'c=200 kg/cm2 de 10 cm de espesor, armadas con  var.malla electrosoldada 6-6/6-6 ,  Inc. suministro de materiales que intervienen, mano de obra, cimbra y descimbra, herramienta, desperdicios, habilitado y armado de acero, cortes y ajustes de casetón, andamios, colado, vibrado y curado, acarreos, limpiezas y retiro de sobrantes fuera de la obra a cualquier altura. (P.U.O.T.)</t>
  </si>
  <si>
    <t>*TEMP507</t>
  </si>
  <si>
    <t xml:space="preserve">         Pintura vinílica lavable en muros, trabes y losa; incluye preparacion de la superficie, rebabeo y todo lo necesario para su apllcacion, Mano de Obra, Materiales y Herramienta.(PUOT)</t>
  </si>
  <si>
    <t>*TEMP508</t>
  </si>
  <si>
    <t xml:space="preserve">         Suministro y colocacion de piso  Porcelanato . Marca: Interceramic. Modelo: Kronos. Formato 30 x 30cm. Color gris. Boquilla del mismo color, del mínimo espesor permitible, o similar en calidad y precio, incluye, maestras, instalacion de piezas, cortes y desperdicios, lechereado y/o boquilla,  Mano de Obra, Materiales y Herramienta.PUOT</t>
  </si>
  <si>
    <t>DOTS BLANCP</t>
  </si>
  <si>
    <t>3.0704.09) PISOS Y PAVIMENTOS
3.0704.09) B. REFERENCIAS
3.0704.09 - F.01  e) Pisos de losetas, baldosas o cintillas de barro. (3.0704.09 G.01).
Suministro y colocación en muro de azulejo blanco en formato 20x20cm modelo Dots, marca interceramic o similar en calidad y precio . Colocado sobre muro en forma vertical traslapado al 50%. Instalación con adhesivo para cerámica para muro en exterior, color blanco. Boquilla sin arena de 2 mm, color blanco, con aditivo para boquilla con proteccion antimicrobial de Microban (1.9 litros para 5kg de boquilla).  incluye: preparacion de superficie,  instalacion de piezas, cortes y desperdicios, lechereado y/o boquilla, Mano de Obra, Materiales y Herramienta. (PUOT)</t>
  </si>
  <si>
    <t>DOTS CENF</t>
  </si>
  <si>
    <t>3.0704.09) PISOS Y PAVIMENTOS
3.0704.09) B. REFERENCIAS
3.0704.09 - F.01  e) Pisos de losetas, baldosas o cintillas de barro. (3.0704.09 G.01)                             .Suministro y colocacion Cenefa de azulejo avio en formato 20x20cm modelo dots. marca interceramic o similar en calidad y precio . Colocado sobre muro en forma horizonal a una altura de 80 cm., sobre el nivel de piso terminado, Instalación con adhesivo para cerámica para muro en exterior,  Boquilla sin arena de 2 mm, color blanco, con aditivo para boquilla con proteccion antimicrobial de Microban (1.9 litros para 5kg de boquilla).  incluye: preparacion de superficie,  instalacion de piezas, cortes y desperdicios, lechereado y/o boquilla, Mano de Obra, Materiales y Herramienta. (PUOT)</t>
  </si>
  <si>
    <t xml:space="preserve">         Construcción de andador peatonal de 10 cm de espesor,  de concreto premezclado f'c= 150 kg/cm2. Incluye; suministro y colocacion de plastico, concreto, acabado  grava lavada canto rodado de 3/8" a 1 1/2" diam, material producto del banco, desengrasado, lavado, cepillado, hasta quedar el agregado limpio, cimbrado, descimbrado, juntas de dilatacion con Junta prefabricada de PVC a cada 3.5 m., de separacion, suministro de concreto, vaciado, vibrado, curado de concreto, cenefa a base de tabique rojo recocido de 7 x 14 x 28 cm, limpieza de obra, mano de obra, equipo y herramienta. (P.U.O.T.)</t>
  </si>
  <si>
    <t>*TEMP142</t>
  </si>
  <si>
    <t xml:space="preserve">         Pisos de concreto estampado directo sobre firme de concreto, con molde marca Cemix, modelo Herringbone Tumbled Travertine; desmoldante en polvo marca Cemix, color gris; color endurecedor Cromix Terracota; y barniz sellador marca Cemix.color a escoger, con acabado de acuerdo a molde, el precio incluye: firme de concreto de 10 cm. De espesor, color para concreto, desmoldante, mano de obra de fime y de estampado, sellado y todo lo necesario para la correcta ejecucion. PUOT.</t>
  </si>
  <si>
    <t>*TEMP512</t>
  </si>
  <si>
    <t xml:space="preserve">         Elaboracion de Moldura rectangular de .05cm de alto y 05.0cm., de espesor, a base de mortero cemento-arena, proporcion 1:2 y lechada cemento-arena proporcion 1:1;  incluye: preparacion de superficie, Mano de Obra, Materiales y Herramienta. (PUOT).</t>
  </si>
  <si>
    <t>*TEMP588</t>
  </si>
  <si>
    <t>VERT2</t>
  </si>
  <si>
    <t xml:space="preserve">         Construcción de vertedero o pileta para aseo de 106 x 60 x 50 cm de altura, medidas interiores, a base de tabique rojo recocido de 14 CM de espesor, asentado con mortero CEM-ARE 1:4, forrada con loseta de porcelanato, y preparación para salida sanitaria de 2"Ø. Incluye: materiales que intervienen mano de obra, herramienta, equipo, acarreos, limpiezas y retiro de sobrantes fuera de la obra (P.U.O.T.).</t>
  </si>
  <si>
    <t>*TEMP547</t>
  </si>
  <si>
    <t>Suministro y colocación de  Lavabo Ovalin Baño Cato Niza Minimalista Cerámica, Incluye;  Llave Lavabo Temporizadora Indiviual Cromo 4210 Dica,   herrajes, materiales, mano de obra y herramienta. (PUOT)</t>
  </si>
  <si>
    <t xml:space="preserve">3.0704.12) INSTALACIONES DE GAS, HIDRÁULICAS Y SANITARIAS.
3.0704.12) B. REFERENCIAS
3.0704.12 - F.01 m) Muebles; incluye accesorios y llaves (3.0704.12 G.01.c).
Suministro e instalación de mingitorio Seco Ecológico Makech 3001 o similar en calidad, incluye;  herrajes para fijación, 4 pijas mano de obra, equipo, herramienta menor, y todo lo necesario para su correcta ejecución (P.U.O.T).
</t>
  </si>
  <si>
    <t xml:space="preserve">         Suministro y colocación de secadora de manos eléctrica marca SANILOCK mod. Xcelerator o similar en calidad, color blanco empotrada a muro.  Incluye: Material, mano de obra, limpieza, herramienta y equipo.</t>
  </si>
  <si>
    <t xml:space="preserve">         Suministro y colocación de accesorios de baño, dispensador de jabón, marca JOFEL, modelo Aitana AC70011 o similar en calidad. Incluye: material, mano de obra, herramienta, accesorios y todo lo necesario para su correcta ejecución. P.U.O.T.</t>
  </si>
  <si>
    <t xml:space="preserve">         Suministro y colocación de accesorios de baño, despachador de papel higiénico en rollo marca JOFEL modelo AE58001 o similar en calidad. Incluye: material, mano de obra, herramienta, accesorios y todo lo necesario para su correcta ejecución. P.U.O.T.</t>
  </si>
  <si>
    <t xml:space="preserve">         Suministro y colocación de Basurero media luna con cenicero marca JOFEL, modelo BG88210 o similar en calidad. Incluye: conexiones, herrajes, materiales, mano de obra y herramienta. (P.U.O.T.)</t>
  </si>
  <si>
    <t>*TEMP1652</t>
  </si>
  <si>
    <t xml:space="preserve">         Suministro y colocación de  Cambiador de niños, marca marca Jofel, código AY10000, tipo Horizontal modelo 7818-88   y/o similar en calidad y precio,  incluye;  herrajes, materiales, mano de obra y herramienta. (PUOT)</t>
  </si>
  <si>
    <t xml:space="preserve">         Suministro y colocación de gancho doble de pared cromado, línea  clásica modelo 106, marca HELVEX o similar en calidad y precio. Incluye: material, mano de obra, herramienta, equipo y todo lo necesario para su correcta instalación y funcionamiento, en cualquier nivel, según proyecto, P.U.O.T.</t>
  </si>
  <si>
    <t>*TEMP140</t>
  </si>
  <si>
    <t xml:space="preserve">         Suministro y colocación de Espejo de 6 mm  (E-1), medidas totales de 0.55 x 0.70 m, enmarcado con perfil de aluminio tipo pecho paloma de 1-3/4" recibido en pared con ángulo de 1/2" . Incluye: material, mano de obra, limpieza, herramienta, equipo y todo lo necesario para su correcta instalación y funcionamiento, en cualquier nivel, según proyecto, P.U.O.T.</t>
  </si>
  <si>
    <t>*TEMP1595</t>
  </si>
  <si>
    <t xml:space="preserve">         Puerta metálica tipo  (03-P-02), de 1.00x1.90m., rejilla con louver de 0.30x0.61m., marca Metaldoor, serie H18, de lámina galvanizada calibre 18. , Marco al canto, de lámina galvanizada, calibre 16. Acabado esmaltado horneado, color 2530, de la gama Metaldoor, Cerradura manija llave mariposa Tesa, Bisagra embalerada de acero inoxidable, 4.5 x 4.5" BBS NRP US23D630, Incluye;  tornillos, bisagras de uso rudo, cerraduras y cerrojo marca Metaldoor,  materiales, mano de obra y herramienta (PUOT).</t>
  </si>
  <si>
    <t>*TEMP1603</t>
  </si>
  <si>
    <t xml:space="preserve">         Puerta metálica tipo ( 01-P-01),(02-P-02), (03-P-01) de 1.00x2.20m., rejilla con louver de 0.30x0.61m.,  marca Metaldoor, serie H18, de lámina galvanizada calibre 18. , Marco al canto, de lámina galvanizada, calibre 16. Acabado esmaltado horneado, color 2530, de la gama Metaldoor, Cerradura manija llave mariposa Tesa, Bisagra embalerada de acero inoxidable, 4.5 x 4.5" BBS NRP US23D630, Incluye;  tornillos, bisagras de uso rudo, cerraduras y cerrojo marca Metaldoor,  materiales, mano de obra y herramienta (PUOT).</t>
  </si>
  <si>
    <t>*TEMP1636</t>
  </si>
  <si>
    <t xml:space="preserve">         Suministro y colocación de Ventana de Aluminio de dimensiones 0.60 x 1.05 m con perfil:  linea Euroalum 4500, color bronce obscuro, una hoja fija y una corrediza  y  cristal sencillo, vidrio recocido, con sello de remates  a muro; y de interior y exterior de perfil, en base a sellador para intemperie, marca: Dow Corning, modelo 791, color negro, o marca: Pens Construction II, color negro. NO UTILIZAR EMPAQUES. Incluye mosquitero fijo, materiales que intervienen, desperdicio, cortes, habilitado, limpieza y retiro de sobrantes fuera de la obra. (P.U.O.T.)</t>
  </si>
  <si>
    <t>*TEMP280</t>
  </si>
  <si>
    <t xml:space="preserve">            Mamparas de canceleria, tipo (02-M-01, 02-M-02, 02-M-03, 02-M-04, 02-M-05)  para Mingitorio de 0.46x1.20m., Suministro y canceleria con aluminio negro Electro,  con perfiles de 1 1/4" y acrilico opalino blanco , todo lo necesario para su correcta terminacion, Materiales, mano de obra, herramientas, y equipo. PUOT.</t>
  </si>
  <si>
    <t>*TEMP281</t>
  </si>
  <si>
    <t>*TEMP282</t>
  </si>
  <si>
    <t xml:space="preserve">            Mamparas de canceleria, tipo (01-M-01, 01-M-03)  para pilastra terminal de 0.50x1.83 m., Suministro y canceleria con aluminio negro Electro,  con perfiles de 1 1/4" y acrilico opalino blanco , todo lo necesario para su correcta terminacion, Materiales, mano de obra, herramientas, y equipo. PUOT.</t>
  </si>
  <si>
    <t>TEMP258236</t>
  </si>
  <si>
    <t xml:space="preserve">            Mamparas de canceleria  para pilastra terminal de 0.17x1.83 m., Suministro y canceleria con aluminio negro Electro,  con perfiles de 1 1/4" y acrilico opalino blanco , todo lo necesario para su correcta terminacion, Materiales, mano de obra, herramientas, y equipo. PUOT.</t>
  </si>
  <si>
    <t>*TEMP283</t>
  </si>
  <si>
    <t xml:space="preserve">            Mamparas de canceleria, tipo (02-M-06)  para pilastra terminal de 0.40x1.83m.,Suministro y canceleria con aluminio negro Electro,  con perfiles de 1 1/4" y acrilico opalino blanco , todo lo necesario para su correcta terminacion, Materiales, mano de obra, herramientas, y equipo. PUOT.</t>
  </si>
  <si>
    <t>*TEMP284</t>
  </si>
  <si>
    <t xml:space="preserve">            Mamparas de canceleria, tipo (01-M-18, 01-M-19, 01-M-20, 01-M-21, 01-M-22, 01-M-23, 01-M-24,, 02-M-17,02-M-18, 02-M-19, 02-M20)  para panel lateral de 1.20x1.50m.,Suministro y canceleria con aluminio negro Electro,  con perfiles de 1 1/4" y acrilico opalino blanco , todo lo necesario para su correcta terminacion, Materiales, mano de obra, herramientas, y equipo. PUOT.</t>
  </si>
  <si>
    <t>*TEMP285</t>
  </si>
  <si>
    <t xml:space="preserve">            Mamparas de canceleria, tipo (01-N-02, 02-M-07)  para Puerta de 0.90x1.50m., Suministro y canceleria con aluminio negro Electro,  con perfiles de 1 1/4" y acrilico opalino blanco , todo lo necesario para su correcta terminacion, Materiales, mano de obra, herramientas, y equipo. PUOT.</t>
  </si>
  <si>
    <t>*TEMP286</t>
  </si>
  <si>
    <t xml:space="preserve">            Mamparas de canceleria, tipo (01-M-04, 01-M-06, 01-M-10, 01-M-12, 01-M-14, 01-M-16,02-M-09, 02-M-11, 02-M-13, 02-M-15)  para puerta de 0.61x1.50m., Suministro y canceleria con aluminio negro Electro,  con perfiles de 1 1/4" y acrilico opalino blanco , todo lo necesario para su correcta terminacion, Materiales, mano de obra, herramientas, y equipo. PUOT.</t>
  </si>
  <si>
    <t xml:space="preserve">         Suministro y colocación de extintor contra incendio tipo ABC de 5 lb marca FIRST ALERT modelo FE3A40GR o similar en calidad (polvo químico seco). Incluye: material, mano de obra, herramienta y todo lo necesario para su correcta colocación. P.U.O.T.</t>
  </si>
  <si>
    <t xml:space="preserve">         Suministro e instalación de Gabinete contra incendios para piso tipo Ropero marca EXTINFLAM o similar en calidad, en las Ubicaciones indicadas en los planos correspondientes, incluye; elementos de fijación para la correcta instalación, mano de obra, materiales, equipo y herramienta. (P.U.O.T.)</t>
  </si>
  <si>
    <t>*TEMP1650</t>
  </si>
  <si>
    <t xml:space="preserve">         Suministro e Instalacion de Extractor de aire Marca soler and palau, modelo future 150,  persiana de gravedad  4"x4"en cocina,  Incluye; preparacion de Muro, orificio para alojar extractor, Materiales, mano de Obra, equipo y herramienta. (PUOT)</t>
  </si>
  <si>
    <t xml:space="preserve">      INSTALACION HIDROSANITARIA</t>
  </si>
  <si>
    <t xml:space="preserve">         INSTALACION INTERIOR</t>
  </si>
  <si>
    <t xml:space="preserve">            BAÑOS MUJERES</t>
  </si>
  <si>
    <t>IHSAL00009-S</t>
  </si>
  <si>
    <t xml:space="preserve">               SALIDA PARA ALIMENTACIÓN HIDRÁULICA CON TUBERÍA TIPO CPVC Y PIEZAS ESPECIALES DE 13 MM, INCLUYE: TRAZO, RANURADO, RESANES, CONEXIÓN A RED EXISTENTE, INSTALACIÓN, MATERIALES DE CONSUMO, ACARREOS Y TRABAJOS NECESARIOS.</t>
  </si>
  <si>
    <t>SAL</t>
  </si>
  <si>
    <t>IHSAL00010-S</t>
  </si>
  <si>
    <t xml:space="preserve">               SALIDA PARA ALIMENTACIÓN HIDRÁULICA CON TUBERÍA TIPO CPVC Y PIEZAS ESPECIALES DE 25 MM, INCLUYE: TRAZO, RANURADO, RESANES, CONEXIÓN A RED EXISTENTE, INSTALACIÓN, MATERIALES DE CONSUMO, ACARREOS Y TRABAJOS NECESARIOS.</t>
  </si>
  <si>
    <t>ISSAL00020</t>
  </si>
  <si>
    <t xml:space="preserve">               SALIDA DE MUEBLE SANITARIO CON TUBERÍA Y PIEZAS ESPECIALES DE PVC DE 2", INCLUYE: TRAZO, RANURADO, RESANES, CONEXIÓN A RED EXISTENTE, INSTALACIÓN, MATERIALES DE CONSUMO, ACARREOS Y TRABAJOS NECESARIOS.</t>
  </si>
  <si>
    <t>ISSAL00010</t>
  </si>
  <si>
    <t xml:space="preserve">               SALIDA DE MUEBLE SANITARIO CON TUBERÍA Y PIEZAS ESPECIALES DE PVC DE 4", INCLUYE: TRAZO, RANURADO, RESANES, CONEXIÓN A RED EXISTENTE, INSTALACIÓN, MATERIALES DE CONSUMO, ACARREOS Y TRABAJOS NECESARIOS.</t>
  </si>
  <si>
    <t>2160 00 A0</t>
  </si>
  <si>
    <t xml:space="preserve">               SUMINISTRO E INSTALACION DE VALVULA MARIPOSA DE CPVC DE 1", INCLUYE: MATERIALES, MANO DE OBRA, JUNTAS, HERRAMIENTA Y EQUIPO.</t>
  </si>
  <si>
    <t>PZA</t>
  </si>
  <si>
    <t>2160 00 A1</t>
  </si>
  <si>
    <t xml:space="preserve">               SUMINISTRO E INSTALACIÓN DE VALVULAS DE PASO DE 1 1/2" TIPO DE ESFERA PARA TUBERIA DE CPVC INCLUYE MANO DE OBRA Y EQUIPO</t>
  </si>
  <si>
    <t xml:space="preserve">            BAÑOS HOMBRES</t>
  </si>
  <si>
    <t xml:space="preserve">            VERTEDERO</t>
  </si>
  <si>
    <t xml:space="preserve">               SUMINISTRO E INSTALACIÓN DE LLAVE DE NARIZ DE 1/2"</t>
  </si>
  <si>
    <t xml:space="preserve">         INSTALACIÓN EXTERIOR</t>
  </si>
  <si>
    <t xml:space="preserve">            INSTALACIÓN HIDRÁULICA</t>
  </si>
  <si>
    <t xml:space="preserve">               PRELIMINARES</t>
  </si>
  <si>
    <t>TRAZO Y NIVELACIÓN TOPOGRÁFICOS PARA,  ESTABLECIENDO NIVELES, PENDIENTES Y COORDENADAS, INCLUYE: MATERIALES, MANO DE OBRA, EQUIPO TOPOGRÁFICO Y HERRAMIENTA.</t>
  </si>
  <si>
    <t xml:space="preserve">               FONTANERIA</t>
  </si>
  <si>
    <t xml:space="preserve">                  PLANTILLA EN ZANJAS CON ARENA, APISONADA AL 90% PROCTOR, INCLUYE: MATERIAL, MANO DE OBRA Y EQUIPO.</t>
  </si>
  <si>
    <t xml:space="preserve">                  SUMINISTRO E INSTALACIÓN DE TUBERÍA DE DRENAJE PVC DE 6" (150 MM) Ø, DE MATERIAL PVC SANITARIO CON CAMPANA TIPO ANGER EN SISTEMA MÉTRICO SERIE 20.</t>
  </si>
  <si>
    <t>ML</t>
  </si>
  <si>
    <t xml:space="preserve">                  SUMINISTRO E INSTALACIÓN DE CONEXIONES DE PVC DE 4"Ø (CODOS, COPLES, REDUCCIONES, EXTREMIDADES, TEES, YEES).</t>
  </si>
  <si>
    <t>2000M.09</t>
  </si>
  <si>
    <t xml:space="preserve">                  SUMINISTRO Y ELABORACIÓN DE REGISTROS DE LADRILLO DE ARCILLA DE 7 X 14 X 28 CM CON UNA MEDIDA DE 60 X 40 CM DE PAÑO A PAÑO Y TAPA DE CONCRETO, DE: 60 CM DE PROFUNDIDAD</t>
  </si>
  <si>
    <t>2000M.08</t>
  </si>
  <si>
    <t xml:space="preserve">                  SUMINISTRO Y ELABORACIÓN DE REGISTROS DE LADRILLO DE ARCILLA DE 7 X 14 X 28 CM CON UNA MEDIDA DE 60 X 40 CM DE PAÑO A PAÑO Y TAPA DE CONCRETO, DE: 80 CM DE PROFUNDIDAD</t>
  </si>
  <si>
    <t>2000M.06</t>
  </si>
  <si>
    <t>SUMINISTRO E INSTALACION DE TUBERÍA DE 25 MM (1") DE DIÁMETRO, DE COBRE , PARA AGUA POTABLE, INCLUYE: MATERIALES, MANO DE OBRA, SOLDADURA, PRUEBA HIDROSTÁTICA, BOMBEO, AGUA NECESARIA, EQUIPO COMPLEMENTARIO Y ACARREOS.</t>
  </si>
  <si>
    <t xml:space="preserve">                  SUMINISTRO E INSTALACIÓN DE EQUIPO HIDRONEUMATICO PRESURIZADOR. INCLUYE TABLERO DE CONTROL PARA VIARIACIONES DE PRESION 10.5 A 220 V INTERRUPTOR Y GABINETE, MANO DE OBRA Y EQUIPO</t>
  </si>
  <si>
    <t xml:space="preserve">                  SUMINISTRO E INSTALACION DE BOMBAS HORIZONTAL DE 1 HP DE ACERO INOXIDABLE. INCLUYE MOTOR DE 1HP 230 V 3F CABLE PLANO SUEMRGIBLE , KIT DE EMPATE SUMERGIBLE MANO DE OBRA Y EQUIPO MANO DE OBRA Y EQUIPO</t>
  </si>
  <si>
    <t>2170 00</t>
  </si>
  <si>
    <t xml:space="preserve">                  SUMINISTRO E INSTALACIÓN DE VALVULAS CHECK DE 1" BRONCE DESMONTABLE INCLUYE MANO DE OBRA Y EQUIPO</t>
  </si>
  <si>
    <t>2160 00 A2</t>
  </si>
  <si>
    <t xml:space="preserve">                  SUMINISTRO E INSTALACIÓN DE VALVULAS DE PASO DE 1" TIPO DE ESFERA PARA TUBERIA DE CPVC INCLUYE MANO DE OBRA Y EQUIPO</t>
  </si>
  <si>
    <t>2160 00 A3</t>
  </si>
  <si>
    <t xml:space="preserve">                  SUMINISTRO E INSTALACIÓN DE VALVULAS DE FLOTADOR DE 1" PARA TUBERIA DE CPVC INCLUYE MANO DE OBRA Y EQUIPO</t>
  </si>
  <si>
    <t>300011307 A1</t>
  </si>
  <si>
    <t xml:space="preserve">                  SUMINISTRO E INSTALACIÓN DE PIEZAS ESPECIALES DE PVC 2" (CODOS, COPLES, REDUCCIONES, EXTREMIDADES, TEES, YEES).  INCLUYE MATERIALES MANO DE OBRA Y EQUIPO</t>
  </si>
  <si>
    <t>300011307 A2</t>
  </si>
  <si>
    <t xml:space="preserve">                  SUMINISTRO E INSTALACIÓN DE PIEZAS ESPECIALES DE CPVC 1 1/2" (CODOS, COPLES, REDUCCIONES, EXTREMIDADES, TEES, YEES).  INCLUYE MATERIALES MANO DE OBRA Y EQUIPO</t>
  </si>
  <si>
    <t>300011307 A3</t>
  </si>
  <si>
    <t xml:space="preserve">                  SUMINISTRO E INSTALACIÓN DE PIEZAS ESPECIALES DE CPVC 1" (CODOS, COPLES, REDUCCIONES, EXTREMIDADES, TEES, YEES).  INCLUYE MATERIALES MANO DE OBRA Y EQUIPO</t>
  </si>
  <si>
    <t>CCU-09</t>
  </si>
  <si>
    <t xml:space="preserve">                  SUMINISTRO E INSTALACIÓN DE PIEZAS ESPECIALES DE COBRE 2" (CODOS, COPLES, REDUCCIONES, EXTREMIDADES, TEES, YEES).  INCLUYE MATERIALES MANO DE OBRA Y EQUIPO</t>
  </si>
  <si>
    <t>CCU-08</t>
  </si>
  <si>
    <t xml:space="preserve">                  SUMINISTRO E INSTALACIÓN DE PIEZAS ESPECIALES DE COBRE 1 1/2" (CODOS, COPLES, REDUCCIONES, EXTREMIDADES, TEES, YEES).  INCLUYE MATERIALES MANO DE OBRA Y EQUIPO</t>
  </si>
  <si>
    <t>CCU-06</t>
  </si>
  <si>
    <t xml:space="preserve">                  SUMINISTRO E INSTALACIÓN DE PIEZAS ESPECIALES DE COBRE 1" (CODOS, COPLES, REDUCCIONES, EXTREMIDADES, TEES, YEES).  INCLUYE MATERIALES MANO DE OBRA Y EQUIPO</t>
  </si>
  <si>
    <t>PVCCU-08</t>
  </si>
  <si>
    <t xml:space="preserve">                  SUMINISTRO E INSTALACION DE ADAPTADOR TUBERIA COBRE A  P.V.C. 1 1/2"  INCLUYE: MATERIALES, MANO DE OBRA, EQUIPO COMPLEMENTARIO Y ACARREOS.</t>
  </si>
  <si>
    <t>JGO</t>
  </si>
  <si>
    <t>PVCCU-09</t>
  </si>
  <si>
    <t xml:space="preserve">                  SUMINISTRO E INSTALACION DE ADAPTADOR TUBERIA COBRE A  P.V.C. 2"  INCLUYE: MATERIALES, MANO DE OBRA, EQUIPO COMPLEMENTARIO Y ACARREOS.</t>
  </si>
  <si>
    <t xml:space="preserve">            INSTALACIÓN SANITARIA</t>
  </si>
  <si>
    <t>*TEMP2</t>
  </si>
  <si>
    <t>6005.01-S1</t>
  </si>
  <si>
    <t>6005.01-S2</t>
  </si>
  <si>
    <t xml:space="preserve">      CISTERNA</t>
  </si>
  <si>
    <t xml:space="preserve">         PRELIMINARES</t>
  </si>
  <si>
    <t>BOMBEO DE ACHIQUE CON BOMBA AUTOCEBANTE PROPIEDAD DEL CONTRATISTA DE 4" (100 MM) DE DIÁMETRO.</t>
  </si>
  <si>
    <t>H.R.</t>
  </si>
  <si>
    <t xml:space="preserve">         CIMENTACION</t>
  </si>
  <si>
    <t>*TEMP3</t>
  </si>
  <si>
    <t xml:space="preserve">            CIMBRA PARA CIMENTACIÓN CON MADERA DE PINO DE 2da, ACABADO COMÚN, INCLUYE: MATERIALES, HABILITADO, NIVELADO, MANO DE OBRA, DESCIMBRADO, ACARREOS Y DESPERDICIOS.</t>
  </si>
  <si>
    <t>4090.02-S1</t>
  </si>
  <si>
    <t xml:space="preserve">            ACERO DE REFUERZO EN CIMENTACIÓN DE DIÁMETRO DEL No. 2, FY=2530 KG/CM2, INCLUYE: SUMINISTRO, HABILITADO, ARMADO, TRASLAPES, GANCHOS Y DESPERDICIOS.</t>
  </si>
  <si>
    <t>KG</t>
  </si>
  <si>
    <t>4090.01-S1</t>
  </si>
  <si>
    <t xml:space="preserve">            ACERO DE REFUERZO EN CIMENTACIÓN DE DIÁMETRO DEL No. 3, FY=4200 KG/CM2, INCLUYE: SUMINISTRO, HABILITADO, ARMADO, TRASLAPES, GANCHOS Y DESPERDICIOS.</t>
  </si>
  <si>
    <t>4090.01-S3</t>
  </si>
  <si>
    <t xml:space="preserve">            ACERO DE REFUERZO EN CIMENTACIÓN DE DIÁMETRO DEL No. 4, FY=4200 KG/CM2, INCLUYE: SUMINISTRO, HABILITADO, ARMADO, TRASLAPES, GANCHOS Y DESPERDICIOS.</t>
  </si>
  <si>
    <t>4030.04-S1</t>
  </si>
  <si>
    <t xml:space="preserve">            CONCRETO HIDRÁULICO PREMEZCLADO F'C=200 KG/CM2 EN CIMENTACIÓN, TIRO DIRECTO, TAMAÑO MÁXIMO DE AGREGADO 3/4", CON INCORPORACIÓN DE ADITIVO IMPERMEABILIZANTE, INCLUYE: BOMBREO, COLADO, VIBRADO Y CURADO.</t>
  </si>
  <si>
    <t>4030.05-S1</t>
  </si>
  <si>
    <t xml:space="preserve">            CONCRETO HIDRÁULICO PREMEZCLADO F'C=250 KG/CM2 EN CIMENTACIÓN, TIRO DIRECTO, TAMAÑO MÁXIMO DE AGREGADO 3/4", CON INCORPORACIÓN DE ADITIVO IMPERMEABILIZANTE, INCLUYE: BOMBREO, COLADO, VIBRADO Y CURADO.</t>
  </si>
  <si>
    <t xml:space="preserve">         ALBAÑILERIA</t>
  </si>
  <si>
    <t>ESP-02</t>
  </si>
  <si>
    <t xml:space="preserve">            SUMINISTRO Y COLOCACIÓN DE BANDA DE PVC OJILLADA DE 228 MM (9"), INCLUYE: MATERIALES, MANO DE OBRA Y HERRAMIENTA.</t>
  </si>
  <si>
    <t>ESP-06</t>
  </si>
  <si>
    <t xml:space="preserve">            LÁMINA DE ALUMINIO ACANALADO COLOR BLANCO ACUARELA, INCLUYE: SUMINISTRO, ANCLAJE, TRASLADO Y ACABADO DEL MATERIAL.</t>
  </si>
  <si>
    <t>ESP-07 S1</t>
  </si>
  <si>
    <t xml:space="preserve">            PUERTA DE ALUMINIO COLOR BLANCO ACUARELA DE DOS HOJAS TIPO REJILLA  DE 30 X 62 CM CON CHAPA Y JUEGO DE LLAVES. INCLUYE SUMINISTRO E INSTALACION DE MATERIALES Y SUMINISTRO E INSTALACION DE MARCO, Y CONTRAMARCO DE 5 X 35 X 65 CM.</t>
  </si>
  <si>
    <t>ESP-07 S2</t>
  </si>
  <si>
    <t xml:space="preserve">            PUERTA DE ALUMINIO COLOR BLANCO ACUARELA DE DOS HOJAS TIPO REJILLA  DE 30 X 57 CM CON CHAPA Y JUEGO DE LLAVES. INCLUYE SUMINISTRO E INSTALACIÓN  DE MATERIALES Y SUMINISTRO E INSTALACION DE MARCO, Y CONTRAMARCO DE 5 X 35 X 60 CM.</t>
  </si>
  <si>
    <t>6005-M1</t>
  </si>
  <si>
    <t xml:space="preserve">            SUMINISTRO, ELABORACION Y COLOCACION DE TAPA DE REGISTRO CON CONCRETO F'C = 200 KG/CM2 REFORZADA CON VARILLAS #3 @15 CM EN AMBOS SENTIDOS. INCLUYE LA FABRICACION DE MARCO Y CONTRAMARCO CON ANGULOS DE 2" X 1/8"</t>
  </si>
  <si>
    <t xml:space="preserve">      ELECTRICO</t>
  </si>
  <si>
    <t>18D</t>
  </si>
  <si>
    <t xml:space="preserve">         SUMINISTRO E INSTALACION DE INTERRUPTOR PRINCIPAL DE 2P 40 AMP, QO140, MARCA SQUARED (INTERRUPTOR PRINCIPAL PARA PROTECCION).  INCLUYE: MANO DE OBRA, HERRAMIENTA Y EQUIPO.</t>
  </si>
  <si>
    <t xml:space="preserve">         Suministro e instalación de tubería de polietileno de alta densidad (padc) de 75 mm. (3") de diametro. incluye: materiales, mano de obra, herramienta menor y equipo de seguridad. (P.U.O.T.)</t>
  </si>
  <si>
    <t>82A</t>
  </si>
  <si>
    <t xml:space="preserve">         CABLE DE COBRE TIPO THWLS DE 75/90°C, PARA 600V. DE CAL. 6 AWG.  INCLUYE: MATERIALES, MANO DE OBRA, HERRAMIENTA Y EQUIPO. (P.U.O.T.)</t>
  </si>
  <si>
    <t>M</t>
  </si>
  <si>
    <t xml:space="preserve">         Suministro e instalación de centro de carga para sobreponer QO8 Mca. Square D o similar para alimentación eléctrica. Incluye: 4 interruptores termomagneticos de 1x20A y 1 de 2x40A, materiales, mano de obra, herramienta y equipo necesario para la ejecución de los trabajos. (P.U.O.T.)</t>
  </si>
  <si>
    <t>PIEZA</t>
  </si>
  <si>
    <t>48A</t>
  </si>
  <si>
    <t xml:space="preserve">         SUMINISTRO E INSTALACION DE POLIDUCTO FLEXIBLE DE 21mm (3/4"). INCLUYE: MATERIALES, MANO DE OBRA, HERRAMIENTA Y EQUIPO. (P.U.O.T.).</t>
  </si>
  <si>
    <t xml:space="preserve">         CABLE DE COBRE TIPO THWLS DE 75/90°C, PARA 600V. DE CAL. 10 AWG. (COLOR NEGRO.).  INCLUYE: MATERIALES, MANO DE OBRA, HERRAMIENTA Y EQUIPO. (P.U.O.T.).</t>
  </si>
  <si>
    <t xml:space="preserve">         CABLE DE COBRE TIPO THWLS DE 75/90°C, PARA 600V. DE CAL. 12 AWG. (COLOR BLANCO.).  INCLUYE: MATERIALES, MANO DE OBRA, HERRAMIENTA Y EQUIPO. (P.U.O.T.).</t>
  </si>
  <si>
    <t>126G</t>
  </si>
  <si>
    <t xml:space="preserve">         Luminaria para techo de 12W LED Modelo EG-LEPS-12W, Marca Energain, de 3000K, IP-50. Incluye: suministro de materiales, mano de obra, herramienta, equipo y maniobras para su correcta colocación. (P.U.O.T.)</t>
  </si>
  <si>
    <t>126F</t>
  </si>
  <si>
    <t xml:space="preserve">         Luminaria arbotante de 12W LED Modelo EG-CAIRO-12W, Marca Energain, de 3000K, IP-65. Incluye: suministro de materiales, mano de obra, herramienta, equipo y maniobras para su correcta colocación. (P.U.O.T.)</t>
  </si>
  <si>
    <t>78A</t>
  </si>
  <si>
    <t xml:space="preserve">         SUMINISTRO E INSTALACIÓN DE  CONTACTOS DOBLES MARCA LEVITON COLOR MARFIL O SIMILAR PARA INTERIOR CON PLACA. INCLUYE PLACA, CHALUPA, MANO DE OBRA, HERRAMIENTA Y MATERIAL NECESARIO PARA SU EJECUCIÓN. (P.U.O.T.)</t>
  </si>
  <si>
    <t xml:space="preserve">   HERRERIA</t>
  </si>
  <si>
    <t>HERDAC01</t>
  </si>
  <si>
    <t xml:space="preserve">      Suministro y colocacion de REJA DE ACERO en paneles de 2.50 m de longitud x 2.00 m de altura, marca Deacero o similar, a base de perfiles  Cal. 6 (4.9 mm) con resistencia a la tenion de 75,000 - 100,000 lb/plg2, capa de zinc de 100 gr/m2 minimo. Espesor de poliester termoendurecido de 100 micras minimo. Acabado marino, color negro, El sistema de reja incluye: Panel de Reja Deacero de 2.50 mts por una altura de 2.00 mts, Poste Deacero de 2 1/4" (5.70 mm) x 2 1/4" (5.70 mm) calibre 16 (1.516 mm) y altura correspondiente a la suma de la altura del panel a los extremos del panel y la profundidad del poste cimentado, abrazaderas de solera galvanizada cabeza de coche de 5/16" x 1 1/4" con tuerca, excavación para cimentación de poste sección de 0.26 m  x 0.26 m x 0.50 m, con concreto f´c=200 kg/cm2, plomeo, nivelado de modulos, limpieza general, retiro de materiales sobrantes, herramienta, maquinaria, materiales y todo lo necesario para su correcta ejecución</t>
  </si>
  <si>
    <t>HERDAC02</t>
  </si>
  <si>
    <t xml:space="preserve">      Suministro y colocacion de REJA DE ACERO en paneles de 0.60 m de longitud x 2.00 m de altura, marca Deacero o similar, a base de perfiles  Cal. 6 (4.9 mm) con resistencia a la tenion de 75,000 - 100,000 lb/plg2, capa de zinc de 100 gr/m2 minimo. Espesor de poliester termoendurecido de 100 micras minimo. Acabado marino, color negro, El sistema de reja incluye: Panel de Reja Deacero de 2.50 mts por una altura de 2.00 mts, Poste Deacero de 2 1/4" (5.70 mm) x 2 1/4" (5.70 mm) calibre 16 (1.516 mm) y altura correspondiente a la suma de la altura del panel y la profundidad del poste cimentado, abrazaderas de solera galvanizada cabeza de coche de 5/16" x 1 1/4" con tuerca, excavación para cimentación de poste sección de 0.26 m  x 0.26 m x 0.50 m, con concreto f´c=200 kg/cm2, plomeo, nivelado de modulos, limpieza general, retiro de materiales sobrantes, herramienta, maquinaria, materiales y todo lo necesario para su correcta ejecución</t>
  </si>
  <si>
    <t>HERDA03</t>
  </si>
  <si>
    <t xml:space="preserve">      Suministro y colocacion de REJA DE ACERO en paneles de 0.90 m de longitud x 2.00 m de altura, marca Deacero o similar, a base de perfiles  Cal. 6 (4.9 mm) con resistencia a la tenion de 75,000 - 100,000 lb/plg2, capa de zinc de 100 gr/m2 minimo. Espesor de poliester termoendurecido de 100 micras minimo. Acabado marino, color negro, El sistema de reja incluye: Panel de Reja Deacero de 2.50 mts por una altura de 2.00 mts, Poste Deacero de 2 1/4" (5.70 mm) x 2 1/4" (5.70 mm) calibre 16 (1.516 mm) y altura correspondiente a la suma de la altura del panel y la profundidad del poste cimentado, abrazaderas de solera galvanizada cabeza de coche de 5/16" x 1 1/4" con tuerca, excavación para cimentación de poste sección de 0.26 m  x 0.26 m x 0.50 m, con concreto f´c=200 kg/cm2, plomeo, nivelado de modulos, limpieza general, retiro de materiales sobrantes, herramienta, maquinaria, materiales y todo lo necesario para su correcta ejecución</t>
  </si>
  <si>
    <t>POR PT03</t>
  </si>
  <si>
    <t xml:space="preserve">      Suministro y colocacion de portón acceso sección 6.00 x 2.00 m, abatible a dos hojas a base de poste cargador 4" cal. 11, perfil bastidor 2" cal. 14 , panel reja  marca Deacero o similar, recubiertos con  capa de zinc de 100 gr/m2 minimo. Espesor de poliester termoendurecido de 100 micras minimo. Acabado marino, color negro, abrazaderas de solera galvanizada cabeza de coche de 5/16" x 1 1/4" con tuerca, bisagras tubulares de 1 1/2" completa, pasador, picaporte, rueda giratoria poliuetano con centro de acero, balero de rodillos capacidad 1200 lbs, excavación para cimentación de poste sección de 0.40 m  x 0.40 m x 0.70 m, longitud de poste colado de 0.60 m, con concreto f´c=200 kg/cm2, plomeo, nivelado de modulos, limpieza general, retiro de materiales sobrantes, herramienta, maquinaria, materiales y todo lo necesario para su correcta ejecución</t>
  </si>
  <si>
    <t xml:space="preserve">   ELECTRICO</t>
  </si>
  <si>
    <t xml:space="preserve">         Trazo de la linea electrica. incluye: mano de obra, herramienta menor y equipo de seguridad.(P.U.O.T.)</t>
  </si>
  <si>
    <t xml:space="preserve">         Excavacion de zanja para introduccion de banco de ductos de acuerdo a la norma vigente de la cfe. incluye: trazo, excavación con medios mecanicos, mano de obra, herramienta menor y equipo de seguridad. (P.U.O.T.)</t>
  </si>
  <si>
    <t>*TEMP0</t>
  </si>
  <si>
    <t xml:space="preserve">         Suministro e instalación de ducto eléctrico subterráneo PAD 1 ¼" de diámetro a base de tuberia pad incluye: excavación, instalacion, relleno y compactado.(P.U.O.T.)</t>
  </si>
  <si>
    <t xml:space="preserve">         Relleno y compactado en zanja con material producto de excavación con herramienta manual, compactado en capas de 20 cm., incluye: cinta señalizadora de "PELIGRO ALTA TENSION" mano de obra, herramienta menor y equipo de seguridad. (P.U.O.T.)</t>
  </si>
  <si>
    <t>118A</t>
  </si>
  <si>
    <t xml:space="preserve">         Suministro e instalación de registro de concreto armado norma cfe rbtb2 con marco y contramarco. incluye:, soporteria para cables en registros, marbeteo, sellado de ductos, materiales, mano de obra, herramienta menor y equipo de seguridad. (P.U.O.T.)</t>
  </si>
  <si>
    <t xml:space="preserve">         Suministro y colocacion de registro electrico prefabricado  para alumbrado, prefabricado de concreto de 40x40x40 cm. inc. trazo, excavacion, filtro de grava, relleno, acarreos, flete, materiales, mano de obra, herramienta y equipo. (P.U.O.T.)</t>
  </si>
  <si>
    <t xml:space="preserve">         Suministro e instalación de cable de aluminio con aislamiento XLP 600 V tipo triplex  calibre 2-1/0 +1-2 AWG., incluye: suministro e instalación, material, mano de obra especializada, acarreo, colocación, conexión, ajustes, maniobras y herramienta. a cualquier altura. (P.U.O.T.)</t>
  </si>
  <si>
    <t xml:space="preserve">         Cable triplex de aluminio aac (2+1) calibre 6, XLP de 600 volts. mca. condumex o similar en calidad. incluye: suministro e instalación, material, mano de obra especializada, acarreo, colocación, conexión, ajustes, maniobras y herramienta. a cualquier altura. (P.U.O.T.)</t>
  </si>
  <si>
    <t xml:space="preserve">         Suministro, colocación, pruebas y puesta en servicio de varillas p/tierra cooperweld de 3.05 mts 5/8". incluye: conectores de termofusion, material, mano de obra especializada, herramienta y equipo.  (P.U.O.T.)</t>
  </si>
  <si>
    <t xml:space="preserve">         Suministro e instalacion de derivador multiple de 4 vias para 600V.  incluye: materiales, conexiones, mano de obra, herramienta menor y equipo de seguridad. (P.U.O.T.)</t>
  </si>
  <si>
    <t>121A</t>
  </si>
  <si>
    <t xml:space="preserve">         Suministro e instalacion de derivador multiple de 10 vias para 600V.  incluye: materiales, conexiones, mano de obra, herramienta menor y equipo de seguridad. (P.U.O.T.)</t>
  </si>
  <si>
    <t>128C2</t>
  </si>
  <si>
    <t xml:space="preserve">         FABRICACIÓN DE MURETE PARA SISTEMA DE PROTECCION Y CONTROL DE ACOMETIDAS EN BAJA TENSIÓN (M1), DE CONCRETO Y MAMPOSTERIA DE 1.00 X 0.60 X 3.00 MTS. DE ALTURA, CONSTRUIDO A BASE DE LOSAS DE CONCRETO F'C =200 KG/CM² REFORZADAS CON VARILLAS DE #3 @ 20cm 1 PARRILLA AMBOS SENTIDOS, 4 CASTILLOS DE CONCRETO F'C=200 KG/CM² REFORZADO CON 4 VARILLAS DE 3/8" EST. No.2 @ 20 CM, 2 CADENAS DE CONCRETO F'C=200 KG/CM² REFORZADO CON 4 VARILLAS DE 3/8" EST. No.2 @ 20 CM, ZAPATA CORRIDA DE CONCRETO F'C=200 KG/CM² REFORZADO CON VARILLAS No.3 @ 20CM 1 PARRILLA AMBOS SENTIDOS, MUROS DE BLOCK PESADO DE 15X20X40 CM, APLANADO A BASE DE MORTERO CEMENTO-ARENA, PINTURA VINILICA A 2 MANOS, BANQUETA PERIMETRAL DE 6CM DE ESPESOR Y MEDIDAS DE 1.50 X 1.20 MTS DE CONCRETO F'C=150 KG/CM² CON MALLA ELECTROSOLDADA 6X6-10/10, 60 CM DE MEJORAMIENTO PARA DESPLANTE CON RELLENO DE MATERIAL DE BANCO CALIDAD SUB-BASE COMPACTADO, INCLUYE: SUMINISTRO E. INSTALACION DE MATERIALES, MANO DE OBRA, HERRAMIENTA MENOR Y EQUIPO DE SEGURIDAD. (P.U.O.T.)</t>
  </si>
  <si>
    <t>128A10</t>
  </si>
  <si>
    <t xml:space="preserve">         Suministro e instalación de sistema de protección y control para acometidas en baja tensión (M1) del Transformador EP-3 100KVA. Incluye: Tablero principal Square D Modelo NQ303L400S con interruptor JDL26300 18KA (1 pza), Interruptor Termomagnético QO240 (6 pzas), Interruptor Termomagnético QO260 (1 pza), Tubo conduit galvanizado de 3"Ø (5.50 m), Tubo conduit galvanizado 1/2"Ø (2.50 m), Cable Cal. 1/0 AWG (20.00 m), Cable Cobre Desnudo Cal.6 (2.50m), Conector para varilla (1 pza), Varilla de tierra de 3.00 m (1 pza), materiales, conexiones, mano de obra, herramienta menor, equipo de seguridad y todo lo necesario para su correcta colocacion. (P.U.O.T.)</t>
  </si>
  <si>
    <t xml:space="preserve">         Suministro y Colocacion de base Piramidal de Concreto reforzado para soportar poste de 9 m de altura, con resistencia  f'c= 200 kg/cm2, , con dimensiones de 40 x 80 x 100 cms, marca CM o similar..  incluye: materiales, mano de obra, excavacion, habilitado, acarreos, maniobras, desperdicios, herramienta, equipo y lo necesario para su correcta colocacion. (P.U.O.T.)</t>
  </si>
  <si>
    <t xml:space="preserve">         Suministro e instalación de poste metálico conico circular extragalvanizado inmersión en caliente tipo cónico circular de 9 metros de altura.  incluye: materiales, instalacion, mano de obra, fletes, acarreos, maniobras, herramienta menor y equipo de seguridad. (P.U.O.T.)</t>
  </si>
  <si>
    <t xml:space="preserve">         Luminario de led 100 w. marca energain, tipo vial, modelo EG-LD100H a 100-240/277 volts. frecuencia de operación 50-60 HZ., flujo luminoso 11,000 lm, cri 75, peso 7.3 kg., proteccion contraimpactos ik08, vida util led 67,000 hr. incluye: cable de cobre tipo thwls a 75°c cal. 10 awg. para 600v 2 conductores rojo y negro (fases) y 1 conductor color verde (tierra fisica) color verde,  incluye: materiales, mano de obra, maniobras, herramienta, equipo y lo necesario para su correcta colocacion. (P.U.O.T.)</t>
  </si>
  <si>
    <t xml:space="preserve">         Reflector de led 1000 w. marca energain, modelo EG-STADIUM-1000W, 5000K, flujo luminoso 160,000 lm, vida util LED 100,000 hrs., proteccion contra el ambiente IP65, peso de 30.50 kg. Incluye: cable de cobre tipo thwls a 75°c cal. 10 awg. para 600v 2 conductores rojo y negro (fases) y 1 conductor color verde (tierra fisica) color verde,  incluye: materiales, mano de obra, maniobras, herramienta, equipo y lo necesario para su correcta colocacion. (P.U.O.T.)</t>
  </si>
  <si>
    <t xml:space="preserve">         Suministro e instalación de sistema de tierras  cooperweld de 1.5 mts 5/8" en registro de concreto para luminarias. incluye: materiales, conectores, mano de obra, herramienta menor y equipo de seguridad. (P.U.O.T.)</t>
  </si>
  <si>
    <t>128C</t>
  </si>
  <si>
    <t xml:space="preserve">         FABRICACIÓN DE MURETE PARA PROTECCION Y CONTROL DE ALUMBRADO PUBLICO (M3), DE CONCRETO Y MAMPOSTERIA DE 2.50 X 0.60 X 3.00 MTS. DE ALTURA, CONSTRUIDO A BASE DE LOSAS DE CONCRETO F'C =200 KG/CM² REFORZADAS CON VARILLAS DE #3 @ 20cm 1 PARRILLA AMBOS SENTIDOS, 4 CASTILLOS DE CONCRETO F'C=200 KG/CM² REFORZADO CON 4 VARILLAS DE 3/8" EST. No.2 @ 20 CM, 2 CADENAS DE CONCRETO F'C=200 KG/CM² REFORZADO CON 4 VARILLAS DE 3/8" EST. No.2 @ 20 CM, ZAPATA CORRIDA DE CONCRETO F'C=200 KG/CM² REFORZADO CON VARILLAS No.3 @ 20CM 1 PARRILLA AMBOS SENTIDOS, MUROS DE BLOCK PESADO DE 15X20X40 CM, APLANADO A BASE DE MORTERO CEMENTO-ARENA, PINTURA VINILICA A 2 MANOS, BANQUETA PERIMETRAL DE 6CM DE ESPESOR Y MEDIDAS DE 1.50 X 2.50 MTS DE CONCRETO F'C=150 KG/CM² CON MALLA ELECTROSOLDADA 6X6-10/10, 60 CM DE MEJORAMIENTO PARA DESPLANTE CON RELLENO DE MATERIAL DE BANCO CALIDAD SUB-BASE COMPACTADO, INCLUYE: SUMINISTRO E. INSTALACION DE MATERIALES, MANO DE OBRA, HERRAMIENTA MENOR Y EQUIPO DE SEGURIDAD. (P.U.O.T.)</t>
  </si>
  <si>
    <t>128A1</t>
  </si>
  <si>
    <t xml:space="preserve">         Suministro e instalación de sistema de control y protección para circuitos de alumbrado (M3). incluye: Gabinete de Poliester NEMA3R de (60X80X30cm) (2 Pza), Interruptor Principal de 2 x 40A (4 Pza), Conector Pedestal de Cobre Estañado para 6 Terminales Cal.6 (2 Pza), Riel Din de Lamina Galvanizada de (35 x 15 mm) (1 Pza), Interruptor Termomagnetico en Riel Din de 2x40A (2 Pza), Clema de Paso con tapa final (2 Pza), Canaleta de PVC ranurada con Sujecion (1 Pza), Fotocelda de Posicion Fija 120 Volts @ 60 Hz, (1 Pza), Contactores Bifasicos con bobina a 220-60Hz-40A.(2 Pza). Tubo Galvanizado de 1 1/4" ( 20 m), Tubo Galvanizado de 2" (1m), Centrod e Carga Mod. QO112L125G (1 pza), Cable de cobre Cal.2 THW (7.50 m), Codo de PVC de 2"Ø (2 pzas), materiales, conexiones, mano de obra, herramienta menor, equipo de seguridad y todo lo necesario para su correcta colocacion. (P.U.O.T.)</t>
  </si>
  <si>
    <t>*TEMP15</t>
  </si>
  <si>
    <t xml:space="preserve">         Trazo y nivelación para desplante de estructuras. Incluye: mano de obra especializada, materiales, herramienta, equipo topográfico (estación total), equipo de computo para la representación planimétrica en campo, localización de ejes (primarios, secundarios y auxiliares), estacado, marcajes, pinturas, hilos, desplazamientos durante todos los trabajos generales. (P.U.O.T.)</t>
  </si>
  <si>
    <t xml:space="preserve">         Excavación por medios mecánicos de zanjas en material tipo "A" y "B" de 0.00 a 2.00 m de profundidad. (P.U.O.T.)</t>
  </si>
  <si>
    <t>*TEMP16</t>
  </si>
  <si>
    <t xml:space="preserve">            En seco.</t>
  </si>
  <si>
    <t>*TEMP17</t>
  </si>
  <si>
    <t xml:space="preserve">            En agua.</t>
  </si>
  <si>
    <t>*TEMP18</t>
  </si>
  <si>
    <t>*TEMP19</t>
  </si>
  <si>
    <t>*TEMP20</t>
  </si>
  <si>
    <t xml:space="preserve">            Bombeo de achique en cimentación previamente y durante los trabajos de excavación; equipo de bombeo de combustión interna capacidad 5 hp  3500 rpm, incluye: cargo  directo  por el suministro del material y mano de obra requerida, descarga de agua al registro que se indique en la unidad, operación, mangueras y accesorios para su total funcionamiento, cable, conexiones eléctricas, maniobras o movimientos, mantenimiento y demás cargos derivados del equipo y herramienta, en cualquier nivel de obra y todo lo necesario para su correcta ejecución (P. U. O. T.)</t>
  </si>
  <si>
    <t>HR</t>
  </si>
  <si>
    <t>*TEMP21</t>
  </si>
  <si>
    <t xml:space="preserve">         Relleno apisonado para formación de plantilla de arena. Incluye compactación y preparación para recibir ductos. (P.U.O.T.)</t>
  </si>
  <si>
    <t>T7AXIX.1.4.02</t>
  </si>
  <si>
    <t xml:space="preserve">         Suministro y colocación de atraques de concreto para piezas especiales de fierro fundido con concreto de f'c = 100 kg/cm2. , Incluye;  Mano de Obra, materiales, equipo, y herramienta. Se pagara por unidad de obra terminada(PUOT).</t>
  </si>
  <si>
    <t>T7AXIX.1.4.05</t>
  </si>
  <si>
    <t xml:space="preserve">         Suministro e instalación de tubería de agua potable de 4" de Ø, de material PVC hidráulico, modelo Duralón en sistema inglés.</t>
  </si>
  <si>
    <t>LINEA 2</t>
  </si>
  <si>
    <t xml:space="preserve">         Suministro e instalación de tubería de agua potable de 2" de Ø, de material PVC hidráulico, modelo Duralón en sistema inglés.</t>
  </si>
  <si>
    <t>T7AXIX.1.4.08</t>
  </si>
  <si>
    <t xml:space="preserve">         Suministro e Instalación de piezas especiales de fierro fundido hasta 16" Ø, , Incluye;  Mano de Obra, materiales, equipo, y herramienta. Se pagara por unidad de obra terminada(PUOT).</t>
  </si>
  <si>
    <t>TORN585X25</t>
  </si>
  <si>
    <t xml:space="preserve">         Suministro e instalación de Tornilleria de 5/8" Ø x 2 1/2", incluye; Tuerca y Arandela plana y de presion, Mano de Obra, Materiales, equipo y herramienta, se pagara por unidad de obra Terminada (PUOT).</t>
  </si>
  <si>
    <t>T7AXIX.1.5.01</t>
  </si>
  <si>
    <t xml:space="preserve">         Suministro e instalación de Tornilleria de 5/8" Ø x 3", incluye; Tuerca y Arandela plana y de presion, Mano de Obra, Materiales, equipo y herramienta, se pagara por unidad de obra Terminada (PUOT).</t>
  </si>
  <si>
    <t>T7AXIX.1.5.06</t>
  </si>
  <si>
    <t xml:space="preserve">         Suministro e instalación de empaques de plomo para uniones entre fierro fundido y fierro fundido de 4" Ø., Incluye;  Mano de Obra, materiales, equipo, y herramienta. Se pagara por unidad de obra terminada(PUOT).</t>
  </si>
  <si>
    <t>EMOAPOLOMO2</t>
  </si>
  <si>
    <t>T7AXIX.1.5.09</t>
  </si>
  <si>
    <t xml:space="preserve">         Suministro e instalación de conexiones de PVC de 4" Ø (codos, coples, reducciones, extremidades, TEE). , Incluye;  Mano de Obra, materiales, equipo, y herramienta. Se pagara por unidad de obra terminada (PUOT).</t>
  </si>
  <si>
    <t>PZA.</t>
  </si>
  <si>
    <t>PZA2</t>
  </si>
  <si>
    <t xml:space="preserve">         Suministro e instalación de conexiones de PVC de 2" Ø (codos, coples, reducciones, extremidades, TEE). , Incluye;  Mano de Obra, materiales, equipo, y herramienta. Se pagara por unidad de obra terminada (PUOT).</t>
  </si>
  <si>
    <t>T7AXIX.1.5.11</t>
  </si>
  <si>
    <t xml:space="preserve">         Suministro e instalación de empaques de neopreno para uniones entre fierro fundido y PVC de 4" Ø., Incluye;  Mano de Obra, materiales, equipo, y herramienta. Se pagara por unidad de obra terminada (PUOT).</t>
  </si>
  <si>
    <t>EMPA2</t>
  </si>
  <si>
    <t xml:space="preserve">         Suministro e instalación de empaques de neopreno para uniones entre fierro fundido y PVC de 2" Ø., Incluye;  Mano de Obra, materiales, equipo, y herramienta. Se pagara por unidad de obra terminada (PUOT).</t>
  </si>
  <si>
    <t>T7AXIX.1.5.14</t>
  </si>
  <si>
    <t xml:space="preserve">         Suministro e instalación de válvulas de seccionamiento de fierro fundido tipo compuerta de vástago fijo de 4" Ø., Incluye;  Mano de Obra, materiales, equipo, y herramienta. Se pagara por unidad de obra terminada (PUOT).</t>
  </si>
  <si>
    <t>VLV2</t>
  </si>
  <si>
    <t xml:space="preserve">         Suministro e instalación de válvulas de seccionamiento de fierro fundido tipo compuerta de vástago fijo de 2" Ø., Incluye;  Mano de Obra, materiales, equipo, y herramienta. Se pagara por unidad de obra terminada (PUOT).</t>
  </si>
  <si>
    <t>Caja tipo 9 para operación de válvulas, de 1.20 x 0.90 x 1.32 x 0014.</t>
  </si>
  <si>
    <t>CAJA</t>
  </si>
  <si>
    <t>Caja tipo 12 para operación de válvulas, de 1.40 x 1.10 x 1.27 x 0.28.</t>
  </si>
  <si>
    <t>*TEMP22</t>
  </si>
  <si>
    <t xml:space="preserve">         Relleno con producto del banco "medrano", con herramienta menor, acamellonándolo, escarificándolo, mezclándolo e incorporándole la humedad requerida, para su posterior tendido y compactación al 95% de su PVS. Incluye: material, maniobras, acarreos, mano de obra, prueba de laboratorio de suelos, herramientas, maquinaria y equipo. (P.U.O.T.)</t>
  </si>
  <si>
    <t>*TEMP23</t>
  </si>
  <si>
    <t xml:space="preserve">         Relleno a volteo, con material seleccionado producto de excavación Incluye: selección de material, acarreos, traspaleos, limpieza y retiro de sobrantes de obra, equipo, herramienta y mano de obra, en cualquier nivel, según proyecto, (P.U.O.T.)</t>
  </si>
  <si>
    <t>*TEMP315</t>
  </si>
  <si>
    <t>T7AXIX.1.5.28</t>
  </si>
  <si>
    <t xml:space="preserve">         Toma Domiciliaria de PAD Tipo A de 1" Ø sin medidor y registro protector , incluye, Trazo, excavación, suministros e instalación y pruebas de la toma</t>
  </si>
  <si>
    <t>T7AXIX.1.5.29</t>
  </si>
  <si>
    <t xml:space="preserve">         Toma Domiciliaria de PAD Tipo B de 1/2" Ø sin medidor , incljuye, Trazo, excavación, suministros e instalación y pruebas de la toma</t>
  </si>
  <si>
    <t>*TEMP1</t>
  </si>
  <si>
    <t>*TEMP4</t>
  </si>
  <si>
    <t>*TEMP6</t>
  </si>
  <si>
    <t>*TEMP7</t>
  </si>
  <si>
    <t>*TEMP8</t>
  </si>
  <si>
    <t>*TEMP9</t>
  </si>
  <si>
    <t>*TEMP10</t>
  </si>
  <si>
    <t xml:space="preserve">         Suministro e instalación de tubería de drenaje de 4" (10 cm) de Ø, de material PVC, modelo duradren sanitario en sistema métrico de serie 20 o similar.</t>
  </si>
  <si>
    <t>*TEMP11</t>
  </si>
  <si>
    <t xml:space="preserve">         Suministro e instalación de tubería de drenaje de 6" (15 cm) de Ø, de material PVC, modelo duradren sanitario en sistema métrico de serie 20 o similar.</t>
  </si>
  <si>
    <t xml:space="preserve">         Suministro e instalación de tubería de drenaje de 8" (20 cm) de Ø, de material PVC, modelo duradren sanitario en sistema métrico de serie 20 o similar.</t>
  </si>
  <si>
    <t>CZC2033-S8</t>
  </si>
  <si>
    <t xml:space="preserve">         Suministro e instalación de silletas de 8" Ø de PVC sanitario para uniones intermedias entre tubería y tubería.</t>
  </si>
  <si>
    <t xml:space="preserve">         Elaboración de registros de ladrillo de arcilla de 7x14x28 con una medida de 60x40 cm de paño a paño y tapa de concreto de:</t>
  </si>
  <si>
    <t>6005.01-S3</t>
  </si>
  <si>
    <t xml:space="preserve">            60 cm de profundidad</t>
  </si>
  <si>
    <t>6005.01-S4</t>
  </si>
  <si>
    <t xml:space="preserve">            80 cm de profundidad</t>
  </si>
  <si>
    <t>*TEMP12</t>
  </si>
  <si>
    <t xml:space="preserve">            Relleno con producto del banco "medrano", con herramienta menor, acamellonándolo, escarificándolo, mezclándolo e incorporándole la humedad requerida, para su posterior tendido y compactación al 95% de su PVS. Incluye: material, maniobras, acarreos, mano de obra, prueba de laboratorio de suelos, herramientas, maquinaria y equipo. (P.U.O.T.)</t>
  </si>
  <si>
    <t>*TEMP13</t>
  </si>
  <si>
    <t xml:space="preserve">            Relleno a volteo, con material seleccionado producto de excavación Incluye: selección de material, acarreos, traspaleos, limpieza y retiro de sobrantes de obra, equipo, herramienta y mano de obra, en cualquier nivel, según proyecto, (P.U.O.T.)</t>
  </si>
  <si>
    <t xml:space="preserve">      POZOS DE VISITA</t>
  </si>
  <si>
    <t xml:space="preserve">         Pozos de visita tipo común con profundidades de:</t>
  </si>
  <si>
    <t xml:space="preserve">            1.00 m de profundidad.</t>
  </si>
  <si>
    <t>POZO</t>
  </si>
  <si>
    <t>*TEMP14</t>
  </si>
  <si>
    <t xml:space="preserve">            1.25 m de profundidad.</t>
  </si>
  <si>
    <t xml:space="preserve">            1.50 m de profundidad.</t>
  </si>
  <si>
    <t xml:space="preserve">            1.75 m de profundidad.</t>
  </si>
  <si>
    <t xml:space="preserve">            Incremento de pozo de visita por cada 25 cm de profundidad.</t>
  </si>
  <si>
    <t>JGO.</t>
  </si>
  <si>
    <t xml:space="preserve">         Caja de caída adosada al pozo de visita</t>
  </si>
  <si>
    <t xml:space="preserve">            Fabricación de brocal y tapa de concreto para pozo de visita.</t>
  </si>
  <si>
    <t xml:space="preserve">         Trazo, corte y demolición de concreto hidráulico, consistente en: corte con cortadora de disco, demolición y retiro de material de escombro fuera de la obra, materiales, mano de obra, acarreos, maniobras, herramienta y equipo. (P.U.O.T.)</t>
  </si>
  <si>
    <t xml:space="preserve">         Relleno y compactación de capa base de 15 cm de espesor con mezcla de material del banco "CHAMPAYAN" y "CAL", a razón del 2% de su PVSM, compactada al 95% de su PVSM con equipo manual (bailarina) incorporando humedad. Incluye: incorporación del material, mezclado, mano de obra, prueba de lab. de suelos, equipo mecánico y todo lo necesario para la correcta ejecución del concepto de trabajo. (P.U.O.T.)</t>
  </si>
  <si>
    <t>2050 03</t>
  </si>
  <si>
    <t xml:space="preserve">         Suministro e Instalación de tubería de Polietileno de alta densidad (PEAD) marca ADS de 150 mm de diámetro (6"). (P.U.O.T.).</t>
  </si>
  <si>
    <t>2050 06</t>
  </si>
  <si>
    <t xml:space="preserve">         Suministro e Instalación de tubería de Polietileno de alta densidad (PEAD) marca ADS de 300 mm de diámetro (12"). (P.U.O.T.).</t>
  </si>
  <si>
    <t xml:space="preserve">         Registro pluvial con desarenador de 40x40cm profundidad variable según proyecto (hasta 140 cm de profundidad), interior de tabique rojo recocido 7x14x28 cm. asentado y junteado con mortero cemento-arena 1:3 acabado pulido e impermeabilizante integral de 1 cm de espesor, con plantilla de concreto f´c=200kg/cm2  de 15 cm reforzado con varilla de No. 3 , marco y dalas de concreto  f´c=200kg/cm2  reforzados con varilla de No. 3. Tapa de concreto de 10 cm de espesor reforzado varilla de No. 3. Todas las especificaciones detalladas en los planos de proyecto. Incluye: materiales, mano de obra, herramienta, acarreos, trazo, excavación y relleno. (P.U.O.T.).</t>
  </si>
  <si>
    <t xml:space="preserve">         Registro pluvial con desarenador de 60x60cm profundidad variable según proyecto (hasta 180 cm de profundidad), interior de tabique rojo recocido 7x14x28 cm. asentado y junteado con mortero cemento-arena 1:3 acabado pulido e impermeabilizante integral de 1 cm de espesor, con plantilla de concreto f´c=200kg/cm2  de 15 cm reforzado con varilla de No. 3 , marco y dalas de concreto  f´c=200kg/cm2  reforzados con varilla de No. 3. Tapa de concreto de 10 cm de espesor reforzado varilla de No. 3. Todas las especificaciones detalladas en los planos de proyecto. Incluye: materiales, mano de obra, herramienta, acarreos, trazo, excavación y relleno. (P.U.O.T.).</t>
  </si>
  <si>
    <t>4030 04</t>
  </si>
  <si>
    <t>Concreto hidráulico en estructuras, sin incluir moldes y obra falsa.
Concreto premezclado resistencia f'c=200 kg/cm2 resistente a sulfatos. (P.U.O.T.)"</t>
  </si>
  <si>
    <t xml:space="preserve">         Suministro y colocación de malla electrosoldada 6-6/10-10 (P.U.O.T.)</t>
  </si>
  <si>
    <t xml:space="preserve">         Cimbra acabado en estructuras, incluye: cimbra y descimbra del elemento, clavos, alambre de amarre, y los usos respectivos de la madera. (P.U.O.T.)</t>
  </si>
  <si>
    <t xml:space="preserve">         Suministro y colocación de piedra laja natural de la región en alcantarillas y drenes, junteada con mortero cemento-arena prop. 1:4. Incluye: fletes, acarreos, maniobras, tendido, nivelación, cortes, materiales, mano de obra, herramienta y equipo. (P.U.O.T.)</t>
  </si>
  <si>
    <t xml:space="preserve">      COLADERAS PLUVIALES</t>
  </si>
  <si>
    <t xml:space="preserve">         Suministro e instalación de rejilla moldeada Modelo 264611 de fibra de vidrio Marca Fibergrate o similar en calidad y precio, fabricada en resina poliester isoftalica corvex, tipo menisco Grit (Arena Silica) resistente a la corrosión, retardante al fuego, con solera de 1-1/2”, peralte de 1", espesor de ¼”. separación de solera de 1.5”, distancia de centros de solera de 1.5” con antiderrapante color gris oscuro. Incluye materiales, mano de obra, herramienta, equipo, cortes, soldadura, acarreos, trazo, excavación, relleno, limpieza y retiro de sobrantes fuera de la obra. (P.U.O.T.)</t>
  </si>
  <si>
    <t>ANRE-1</t>
  </si>
  <si>
    <t xml:space="preserve">         Suministro e instalación de Angulo EZ de fibra de vidrio moldeada marca Fibergrate en resina vinilester VEFR modelo EZ EMBED de 1" x 1-1/2" x 1/4" de espesor color gris oscuro de 6.09 mts . Incluye materiales, mano de obra, herramienta, equipo, cortes, soldadura, acarreos, trazo, excavación, relleno, limpieza y retiro de sobrantes fuera de la obra. (P.U.O.T.)</t>
  </si>
  <si>
    <t>2050 02</t>
  </si>
  <si>
    <t xml:space="preserve">         Suministro e Instalación de tubería de Polietileno de alta densidad (PEAD) marca ADS de 100 mm de diámetro (4"). (P.U.O.T.).</t>
  </si>
  <si>
    <t>2040 02</t>
  </si>
  <si>
    <t xml:space="preserve">         Suministro e Instalación de tuberia de P.V.C. hidráulico con cople de 100 mm de diámetro (4").  (P.U.O.T.).</t>
  </si>
  <si>
    <t>Suministro, instalación y prueba de  tubería y piezas especiales comerciales.
Codo de P.V.C de 4"" x 90° (P.U.O.T.)."</t>
  </si>
  <si>
    <t>COD-01</t>
  </si>
  <si>
    <t xml:space="preserve">         Suministro e instalación de codo 45° de  Polietileno de alta densidad moldeado por inyección marca ADS de 100 mm de diámetro (4"). (P.U.O.T.).</t>
  </si>
  <si>
    <t>COD-02</t>
  </si>
  <si>
    <t xml:space="preserve">         Suministro e instalación de codo 45° de  Polietileno de alta densidad moldeado por inyección marca ADS de 100 mm de diámetro (6"). (P.U.O.T.).</t>
  </si>
  <si>
    <t>INS-01</t>
  </si>
  <si>
    <t xml:space="preserve">         Suministro e instalación de inserción a 45° para albañal de tuberia de PEAD, diámetro de 4" (100 mm), incluye empaque. (P.U.O.T.).</t>
  </si>
  <si>
    <t xml:space="preserve">         Fabricación de registro para salida de bajante pluvial de 0.40 x 0.40 m,  y 0.40 mts de profundidad nterior de tabique rojo recocido 7x14x28 cm. asentado y junteado con mortero cemento-arena 1:3 acabado pulido e impermeabilizante integral de 1 cm de espesor, con fondo de concreto f´c=200kg/cm2  de 10 cm reforzado con varilla de No. 3 , marco de concreto  f´c=200kg/cm2  reforzados con varilla de No. 3. Tapa de concreto de 10 cm de espesor reforzado varilla de No. 3. Todas las especificaciones detalladas en los planos de proyecto. Incluye: materiales, mano de obra, herramienta, acarreos, trazo, excavación y relleno. (P.U.O.T.).</t>
  </si>
  <si>
    <t xml:space="preserve">         Plantilla de concreto F´C= 100 KG/CM2, de 5 CM. de espesor, acabado pulido fino, juntas frías, acabado con volteador. Incluye: armado, cimbra, acarreos, nivelación, materiales y mano de obra. (P.U.O.T.)</t>
  </si>
  <si>
    <t xml:space="preserve">      DREN PLUVIAL A CIELO ABIERTO</t>
  </si>
  <si>
    <t xml:space="preserve">         Acero de refuerzo limite elástico f'y=4200 kg/cm2. (Corrugada # 3) (P.U.O.T.)</t>
  </si>
  <si>
    <t>2050 05</t>
  </si>
  <si>
    <t xml:space="preserve">         Suministro e Instalación de tubería de Polietileno de alta densidad (PEAD) marca ADS de 250 mm de diámetro (10"). (P.U.O.T.).</t>
  </si>
  <si>
    <t xml:space="preserve">         Suministro y colocación de cama de piedra bola de río lavada, con diámetro de 2 a 3" de 10 cm de espesor. Incluye: acarreos, maniobras, materiales, mano de obra, herramienta y equipo. (P.U.O.T.)</t>
  </si>
  <si>
    <t>TOTAL DRENAJE PLUVIAL</t>
  </si>
  <si>
    <t xml:space="preserve">CTR CONSTRUCCIÓN
CAR. Carreteras
1.01 Terracerias
.009 Terraplen P.U.O.T. Designación (N.CTR.CAR-1.01.009, I3,J3 ) y E.P. 54
2) Capa de terraplen compactado al noventa  por ciento 90%  (no incluye compactación de terreno natural ) con material producto de corte </t>
  </si>
  <si>
    <t>LADO SUR</t>
  </si>
  <si>
    <t>TOTAL MÓDULO DE BAÑOS</t>
  </si>
  <si>
    <t>VII</t>
  </si>
  <si>
    <t>7F FORO AL AIRE LIBRE - TERRACERÍAS</t>
  </si>
  <si>
    <t>VII.1</t>
  </si>
  <si>
    <t>VII.2</t>
  </si>
  <si>
    <t>VII.3</t>
  </si>
  <si>
    <t>VII.4</t>
  </si>
  <si>
    <t>VII.5</t>
  </si>
  <si>
    <t>VII.5.1</t>
  </si>
  <si>
    <t>VII.6</t>
  </si>
  <si>
    <t>VII.6.1</t>
  </si>
  <si>
    <t>VII.7</t>
  </si>
  <si>
    <t>VII.7.1</t>
  </si>
  <si>
    <t>VII.7.2</t>
  </si>
  <si>
    <t>VII.8</t>
  </si>
  <si>
    <t>VII.8.1</t>
  </si>
  <si>
    <t>VII.8.2</t>
  </si>
  <si>
    <t>7F FORO AL AIRE LIBRE - COMPLEMENTO 1</t>
  </si>
  <si>
    <t>VIII</t>
  </si>
  <si>
    <t>VIII.1</t>
  </si>
  <si>
    <t>VIII.2</t>
  </si>
  <si>
    <t>VIII.1.1</t>
  </si>
  <si>
    <t>OBRA CIVIL</t>
  </si>
  <si>
    <t>VIII.2.1</t>
  </si>
  <si>
    <t>VIII.2.2</t>
  </si>
  <si>
    <t>VIII.2.3</t>
  </si>
  <si>
    <t>VIII.2.4</t>
  </si>
  <si>
    <t>VIII.2.5</t>
  </si>
  <si>
    <t>VIII.2.6</t>
  </si>
  <si>
    <t>VIII.2.7</t>
  </si>
  <si>
    <t xml:space="preserve">            Mamparas de canceleria, tipo (01-M-05, 01-M-07, 01-M-09, 01-M-11, 01-M-13, 01-M-3, 02-M-08, 02-M-10, 02-M-12, 02-M-14)  para pilastra terminal de 0.34x1.80m.,Suministro y canceleria con aluminio negro Electro,  con perfiles de 1 1/4" y acrilico opalino blanco , todo lo necesario para su correcta terminacion, Materiales, mano de obra, herramientas, y equipo. PUOT.</t>
  </si>
  <si>
    <t>VIII.2.8</t>
  </si>
  <si>
    <t>VIII.2.12</t>
  </si>
  <si>
    <t>VIII.2.12.1</t>
  </si>
  <si>
    <t>VIII.2.12.1.1</t>
  </si>
  <si>
    <t>VIII.2.12.1.2</t>
  </si>
  <si>
    <t>VIII.2.12.1.3</t>
  </si>
  <si>
    <t>VIII.2.12.2</t>
  </si>
  <si>
    <t>VIII.2.12.2.1</t>
  </si>
  <si>
    <t>VIII.2.12.2.1.1</t>
  </si>
  <si>
    <t>VIII.2.12.2.1.2</t>
  </si>
  <si>
    <t>VIII.2.12.2.2</t>
  </si>
  <si>
    <t>VIII.2.12.2.2.1</t>
  </si>
  <si>
    <t>VIII.2.12.2.2.2</t>
  </si>
  <si>
    <t>VIII.2.13.1</t>
  </si>
  <si>
    <t>VIII.2.13.2</t>
  </si>
  <si>
    <t>VIII.2.13.3</t>
  </si>
  <si>
    <t>VIII.2.13.4</t>
  </si>
  <si>
    <t>VIII.2.6.1</t>
  </si>
  <si>
    <t xml:space="preserve">VIII.2.13 </t>
  </si>
  <si>
    <t>VIII.1.2</t>
  </si>
  <si>
    <t>VIII.3</t>
  </si>
  <si>
    <t>VIII.7</t>
  </si>
  <si>
    <t>VIII.7.1</t>
  </si>
  <si>
    <t>VIII.7.2</t>
  </si>
  <si>
    <t>VIII.8</t>
  </si>
  <si>
    <t>VIII.8.1</t>
  </si>
  <si>
    <t>VIII.8.2</t>
  </si>
  <si>
    <t>VIII.8.3</t>
  </si>
  <si>
    <t>VIII.8.4</t>
  </si>
  <si>
    <t>VIII.9</t>
  </si>
  <si>
    <t>VIII.9.1</t>
  </si>
  <si>
    <t>VIII.9.2</t>
  </si>
  <si>
    <t>VIII.9.3</t>
  </si>
  <si>
    <t>VIII.9.4</t>
  </si>
  <si>
    <t>VIII.9.5</t>
  </si>
  <si>
    <t>VIII.9.6</t>
  </si>
  <si>
    <t>VIII.10</t>
  </si>
  <si>
    <t>VIII.10.1</t>
  </si>
  <si>
    <t>VIII.10.2</t>
  </si>
  <si>
    <t>VIII.10.3</t>
  </si>
  <si>
    <t>VIII.10.4</t>
  </si>
  <si>
    <t>VIII.10.5</t>
  </si>
  <si>
    <t>VIII.10.6</t>
  </si>
  <si>
    <t>TOTAL DEMOLICIONES Y DESMANTELAMIENTOS</t>
  </si>
  <si>
    <t>TOTAL DESMONTE Y DESPALME</t>
  </si>
  <si>
    <t>TOTAL TRAZO Y NIVELACIÓN</t>
  </si>
  <si>
    <t>TOTAL ANDADORES DE ASFALTO</t>
  </si>
  <si>
    <t>TOTAL RED DE AGUA POTABLE</t>
  </si>
  <si>
    <t>TOTAL DRENAJE SANITARIO</t>
  </si>
  <si>
    <t>TOTAL AREA DE CONSTRUCCIONES MENORES</t>
  </si>
  <si>
    <t>TOTAL FORO AL AIRE LIBRE</t>
  </si>
  <si>
    <t>TOTAL AREAS VERDES LATERALES A CICLOPISTA</t>
  </si>
  <si>
    <t>TOTAL AREA DE CICLOPISTA</t>
  </si>
  <si>
    <t>TOTAL 7F FORO AL AIRE LIBRE - TERRACERÍAS</t>
  </si>
  <si>
    <t>TOTAL HERRERÍA</t>
  </si>
  <si>
    <t>TOTAL ELÉCTRICO</t>
  </si>
  <si>
    <t>VIII.7.3</t>
  </si>
  <si>
    <t xml:space="preserve">      INSTALACIÓN ELÉCTRICA BAÑOS </t>
  </si>
  <si>
    <t>CTR CONSTRUCCIÓN
CAR. Carreteras
1.01 Terracerias
.003 Corte P.U.O.T. Designación  (N.CTR.CAR-1.01.003) y E.P. 85
01) Cuando el material se desperdicie</t>
  </si>
  <si>
    <t>Construcción de dentellón de sección 15x20cm, de concreto f´c=150 kg/cm2, armado con 4 var No. 3 y estribos @20 cm. Incluye: trazo, nivelación, excavación, extendido, vibrado y curado de concreto, juntas de dilatación con cartón asfaltado de 1/2" a cada 6 m, cimbra metálica, descimbrado, material, mano de obra, equipo y herramienta. (P.U.O.T.)</t>
  </si>
  <si>
    <t xml:space="preserve">         Construccion de Barra   de 4.80 m. de longitud forjada a base de ladrillo estilo capuchino, aplanados con mortero proporcion cemento arena 1:3, con Cubierta para 6 lavabos a base  de superficie solida Corian marca Dupont, o similar en calidad y precio,  zoclo de 0.10m. y faldón de 30cm, vuelta a 45° y filo matado, en seccion de 0.65x4.80m., de longuitud. incluye, materiales, mano de obra, herramienta y equipo, (PUOT)</t>
  </si>
  <si>
    <t>TERRACERIAS FORO AL AIRE LIBRE 7F</t>
  </si>
  <si>
    <t>OBRA FORO AL AIRE LIBRE 7F</t>
  </si>
  <si>
    <t>COMPLEMENTO 1</t>
  </si>
  <si>
    <t>TOTAL 7F FORO AL AIRE LIBRE- OBRA -  COMPLEMENTO 1</t>
  </si>
  <si>
    <t>SUBTOTAL</t>
  </si>
  <si>
    <t xml:space="preserve">PROYECTO PARQUE DE LA LAGUNA DEL CARPINTERO
PAQUETE 4 TERRACERIA + OBRA , TRAMO: 7FSUR
PARTICIPACIÓN AYUNTAMIENTO </t>
  </si>
  <si>
    <t>TOTAL TERRACERIAS + OBRA 7F LADO SUR</t>
  </si>
  <si>
    <t>TOTAL ESCALINATA (2 ESCALINATAS)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</si>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</sst>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 \ General"/>
    <numFmt numFmtId="168" formatCode="_-[$€-2]* #,##0.00_-;\-[$€-2]* #,##0.00_-;_-[$€-2]* &quot;-&quot;??_-"/>
    <numFmt numFmtId="169" formatCode="_-* #,##0.00\ _€_-;\-* #,##0.00\ _€_-;_-* &quot;-&quot;??\ _€_-;_-@_-"/>
  </numFmts>
  <fonts count="60">
    <font>
      <sz val="11"/>
      <color theme="1"/>
      <name val="Calibri"/>
      <family val="2"/>
      <scheme val="minor"/>
    </font>
    <font>
      <sz val="10"/>
      <name val="Arial"/>
      <family val="2"/>
    </font>
    <font>
      <sz val="10"/>
      <name val="MS Sans Serif"/>
      <family val="2"/>
    </font>
    <font>
      <sz val="10"/>
      <name val="Arial"/>
      <family val="2"/>
    </font>
    <font>
      <sz val="10"/>
      <name val="HelveticaNeueLT Std Lt"/>
      <family val="2"/>
    </font>
    <font>
      <b/>
      <sz val="14"/>
      <name val="HelveticaNeueLT Std Lt"/>
      <family val="2"/>
    </font>
    <font>
      <b/>
      <sz val="12"/>
      <name val="Novecento wide Light"/>
      <family val="3"/>
    </font>
    <font>
      <sz val="10"/>
      <name val="Novecento wide Light"/>
      <family val="3"/>
    </font>
    <font>
      <sz val="9"/>
      <name val="Novecento wide Light"/>
      <family val="3"/>
    </font>
    <font>
      <sz val="8"/>
      <name val="HelveticaNeueLT Std Lt"/>
      <family val="2"/>
    </font>
    <font>
      <b/>
      <sz val="10"/>
      <color rgb="FF993300"/>
      <name val="HelveticaNeueLT Std Lt"/>
      <family val="2"/>
    </font>
    <font>
      <b/>
      <sz val="12"/>
      <name val="Novecento wide UltraLight"/>
      <family val="3"/>
    </font>
    <font>
      <sz val="10"/>
      <name val="Novecento wide UltraLight"/>
      <family val="3"/>
    </font>
    <font>
      <sz val="9"/>
      <name val="Novecento wide UltraLight"/>
      <family val="3"/>
    </font>
    <font>
      <b/>
      <sz val="8"/>
      <name val="HelveticaNeueLT Std"/>
      <family val="2"/>
    </font>
    <font>
      <b/>
      <sz val="12"/>
      <name val="HelveticaNeueLT Std"/>
      <family val="2"/>
    </font>
    <font>
      <sz val="8"/>
      <name val="HelveticaNeueLT Std"/>
      <family val="2"/>
    </font>
    <font>
      <b/>
      <sz val="10"/>
      <color rgb="FF993300"/>
      <name val="HelveticaNeueLT Std"/>
      <family val="2"/>
    </font>
    <font>
      <sz val="11"/>
      <color theme="1"/>
      <name val="Calibri"/>
      <family val="2"/>
      <scheme val="minor"/>
    </font>
    <font>
      <sz val="11"/>
      <color indexed="8"/>
      <name val="Calibri"/>
      <family val="2"/>
    </font>
    <font>
      <sz val="11"/>
      <name val="Arial"/>
      <family val="2"/>
    </font>
    <font>
      <sz val="10"/>
      <name val="Helvetica"/>
    </font>
    <font>
      <sz val="9"/>
      <color theme="1"/>
      <name val="Arial"/>
      <family val="2"/>
    </font>
    <font>
      <sz val="9"/>
      <name val="Helvetica"/>
    </font>
    <font>
      <sz val="10"/>
      <color rgb="FF000000"/>
      <name val="Times New Roman"/>
      <family val="1"/>
    </font>
    <font>
      <sz val="11"/>
      <color indexed="8"/>
      <name val="Helvetica Neue"/>
    </font>
    <font>
      <sz val="10"/>
      <color theme="1"/>
      <name val="Calibri"/>
      <family val="2"/>
      <scheme val="minor"/>
    </font>
    <font>
      <b/>
      <sz val="9"/>
      <name val="Helvetica"/>
    </font>
    <font>
      <sz val="10"/>
      <name val="Arial"/>
      <family val="2"/>
      <charset val="1"/>
    </font>
    <font>
      <sz val="9"/>
      <name val="Helv"/>
    </font>
    <font>
      <u/>
      <sz val="10"/>
      <color theme="10"/>
      <name val="Arial"/>
      <family val="2"/>
    </font>
    <font>
      <u/>
      <sz val="11"/>
      <color theme="10"/>
      <name val="Calibri"/>
      <family val="2"/>
      <scheme val="minor"/>
    </font>
    <font>
      <sz val="12"/>
      <name val="Novecento wide Light"/>
      <family val="3"/>
    </font>
    <font>
      <sz val="14"/>
      <name val="HelveticaNeueLT Std Lt"/>
      <family val="2"/>
    </font>
    <font>
      <b/>
      <sz val="9"/>
      <name val="HelveticaNeueLT Std Lt"/>
    </font>
    <font>
      <b/>
      <sz val="10"/>
      <color rgb="FFFF0000"/>
      <name val="HelveticaNeueLT Std Lt"/>
    </font>
    <font>
      <b/>
      <sz val="10"/>
      <name val="Arial"/>
      <family val="2"/>
    </font>
    <font>
      <sz val="10"/>
      <color theme="1"/>
      <name val="Arial"/>
      <family val="2"/>
    </font>
    <font>
      <sz val="9"/>
      <name val="Arial"/>
      <family val="2"/>
    </font>
    <font>
      <b/>
      <sz val="9"/>
      <color rgb="FFFF0000"/>
      <name val="Arial"/>
      <family val="2"/>
    </font>
    <font>
      <b/>
      <sz val="9"/>
      <name val="HelveticaNeueLT Std Lt"/>
      <family val="2"/>
    </font>
    <font>
      <sz val="11"/>
      <color rgb="FFFF0000"/>
      <name val="Calibri"/>
      <family val="2"/>
      <scheme val="minor"/>
    </font>
    <font>
      <b/>
      <sz val="9"/>
      <color rgb="FFFF0000"/>
      <name val="Helvetica"/>
    </font>
    <font>
      <sz val="10"/>
      <color rgb="FFFF0000"/>
      <name val="HelveticaNeueLT Std Lt"/>
      <family val="2"/>
    </font>
    <font>
      <b/>
      <sz val="11"/>
      <color rgb="FFFF0000"/>
      <name val="Calibri"/>
      <family val="2"/>
      <scheme val="minor"/>
    </font>
    <font>
      <sz val="9"/>
      <color rgb="FFFF0000"/>
      <name val="Arial"/>
      <family val="2"/>
    </font>
    <font>
      <sz val="9"/>
      <color rgb="FFFF0000"/>
      <name val="Helvetica"/>
    </font>
    <font>
      <b/>
      <sz val="10"/>
      <name val="Helvetica"/>
    </font>
    <font>
      <sz val="9"/>
      <color theme="1"/>
      <name val="Helvetica"/>
    </font>
    <font>
      <b/>
      <sz val="9"/>
      <color theme="1"/>
      <name val="Helvetica"/>
    </font>
    <font>
      <sz val="10"/>
      <color rgb="FFFF0000"/>
      <name val="Arial"/>
      <family val="2"/>
    </font>
    <font>
      <sz val="9"/>
      <name val="Helvetica"/>
      <family val="2"/>
    </font>
    <font>
      <sz val="10"/>
      <color theme="1"/>
      <name val="HelveticaNeueLT Std Lt"/>
      <family val="2"/>
    </font>
    <font>
      <sz val="8"/>
      <name val="Helvetica"/>
      <family val="2"/>
    </font>
    <font>
      <b/>
      <sz val="10"/>
      <name val="HelveticaNeueLT Std Lt"/>
    </font>
    <font>
      <b/>
      <sz val="8"/>
      <name val="HelveticaNeueLT Std"/>
    </font>
    <font>
      <b/>
      <sz val="10"/>
      <name val="HelveticaNeueLT Std"/>
      <family val="2"/>
    </font>
    <font>
      <b/>
      <sz val="10"/>
      <name val="HelveticaNeueLT Std"/>
    </font>
    <font>
      <sz val="9"/>
      <name val="HelveticaNeueLT Std"/>
    </font>
    <font>
      <b/>
      <sz val="8"/>
      <name val="HelveticaNeueLT Std Lt"/>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34">
    <xf numFmtId="0" fontId="0" fillId="0" borderId="0"/>
    <xf numFmtId="0" fontId="1" fillId="0" borderId="0"/>
    <xf numFmtId="0" fontId="2" fillId="0" borderId="0"/>
    <xf numFmtId="0" fontId="1" fillId="0" borderId="0"/>
    <xf numFmtId="0" fontId="3" fillId="0" borderId="0"/>
    <xf numFmtId="168" fontId="3" fillId="0" borderId="0" applyFont="0" applyFill="0" applyBorder="0" applyAlignment="0" applyProtection="0"/>
    <xf numFmtId="0" fontId="1" fillId="0" borderId="0"/>
    <xf numFmtId="165" fontId="18" fillId="0" borderId="0" applyFont="0" applyFill="0" applyBorder="0" applyAlignment="0" applyProtection="0"/>
    <xf numFmtId="0" fontId="18" fillId="0" borderId="0"/>
    <xf numFmtId="43" fontId="18" fillId="0" borderId="0" applyFont="0" applyFill="0" applyBorder="0" applyAlignment="0" applyProtection="0"/>
    <xf numFmtId="41" fontId="18"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0" fontId="1" fillId="0" borderId="0"/>
    <xf numFmtId="43" fontId="18" fillId="0" borderId="0" applyFont="0" applyFill="0" applyBorder="0" applyAlignment="0" applyProtection="0"/>
    <xf numFmtId="0" fontId="18" fillId="0" borderId="0"/>
    <xf numFmtId="43" fontId="1" fillId="0" borderId="0" applyFont="0" applyFill="0" applyBorder="0" applyAlignment="0" applyProtection="0"/>
    <xf numFmtId="0" fontId="1" fillId="0" borderId="0"/>
    <xf numFmtId="0" fontId="1" fillId="0" borderId="0"/>
    <xf numFmtId="0" fontId="18" fillId="0" borderId="0"/>
    <xf numFmtId="168"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8" fillId="0" borderId="0"/>
    <xf numFmtId="0" fontId="1" fillId="0" borderId="0"/>
    <xf numFmtId="0" fontId="24"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8" fillId="0" borderId="0"/>
    <xf numFmtId="0" fontId="18" fillId="0" borderId="0"/>
    <xf numFmtId="44" fontId="18"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18" fillId="0" borderId="0"/>
    <xf numFmtId="0" fontId="1" fillId="0" borderId="0"/>
    <xf numFmtId="0" fontId="1" fillId="0" borderId="0"/>
    <xf numFmtId="0" fontId="1" fillId="0" borderId="0"/>
    <xf numFmtId="168" fontId="1" fillId="0" borderId="0" applyFont="0" applyFill="0" applyBorder="0" applyAlignment="0" applyProtection="0"/>
    <xf numFmtId="44" fontId="1" fillId="0" borderId="0" applyFont="0" applyFill="0" applyBorder="0" applyAlignment="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168"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44" fontId="18" fillId="0" borderId="0" applyFont="0" applyFill="0" applyBorder="0" applyAlignment="0" applyProtection="0"/>
    <xf numFmtId="0" fontId="1" fillId="0" borderId="0"/>
    <xf numFmtId="168"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0" fontId="1" fillId="0" borderId="0"/>
    <xf numFmtId="0" fontId="18"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 fillId="0" borderId="0"/>
    <xf numFmtId="43"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165" fontId="18" fillId="0" borderId="0" applyFont="0" applyFill="0" applyBorder="0" applyAlignment="0" applyProtection="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6" fillId="0" borderId="0"/>
    <xf numFmtId="0" fontId="1" fillId="0" borderId="0"/>
    <xf numFmtId="0" fontId="18" fillId="0" borderId="0"/>
    <xf numFmtId="0" fontId="1" fillId="0" borderId="0"/>
    <xf numFmtId="0" fontId="1" fillId="0" borderId="0"/>
    <xf numFmtId="0" fontId="1" fillId="0" borderId="0"/>
    <xf numFmtId="0" fontId="1" fillId="0" borderId="0"/>
    <xf numFmtId="0" fontId="20" fillId="0" borderId="0"/>
    <xf numFmtId="0" fontId="1" fillId="0" borderId="0"/>
    <xf numFmtId="0" fontId="25" fillId="0" borderId="0" applyNumberFormat="0" applyFill="0" applyBorder="0" applyProtection="0">
      <alignment vertical="top"/>
    </xf>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9" fontId="1" fillId="0" borderId="0" applyFont="0" applyFill="0" applyBorder="0" applyAlignment="0" applyProtection="0"/>
    <xf numFmtId="0" fontId="18" fillId="0" borderId="0"/>
    <xf numFmtId="43" fontId="1"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41" fontId="18"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44"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 fillId="0" borderId="0"/>
    <xf numFmtId="165" fontId="18" fillId="0" borderId="0" applyFont="0" applyFill="0" applyBorder="0" applyAlignment="0" applyProtection="0"/>
    <xf numFmtId="9" fontId="1" fillId="0" borderId="0" applyFont="0" applyFill="0" applyBorder="0" applyAlignment="0" applyProtection="0"/>
    <xf numFmtId="0" fontId="28" fillId="0" borderId="0"/>
    <xf numFmtId="0" fontId="29" fillId="0" borderId="0"/>
    <xf numFmtId="44" fontId="1"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2" fillId="0" borderId="0"/>
    <xf numFmtId="0" fontId="1" fillId="0" borderId="0"/>
    <xf numFmtId="0" fontId="18" fillId="0" borderId="0"/>
    <xf numFmtId="0" fontId="18" fillId="0" borderId="0"/>
    <xf numFmtId="0" fontId="1" fillId="0" borderId="0"/>
    <xf numFmtId="0" fontId="1" fillId="0" borderId="0"/>
    <xf numFmtId="0" fontId="24" fillId="0" borderId="0"/>
    <xf numFmtId="0" fontId="18" fillId="0" borderId="0"/>
    <xf numFmtId="0" fontId="18" fillId="0" borderId="0"/>
    <xf numFmtId="0" fontId="18" fillId="0" borderId="0"/>
    <xf numFmtId="0" fontId="18" fillId="0" borderId="0"/>
    <xf numFmtId="0" fontId="1" fillId="0" borderId="0"/>
    <xf numFmtId="0" fontId="30" fillId="0" borderId="0" applyNumberFormat="0" applyFill="0" applyBorder="0" applyAlignment="0" applyProtection="0"/>
    <xf numFmtId="0" fontId="1" fillId="0" borderId="0"/>
    <xf numFmtId="43" fontId="18"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16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1"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43" fontId="18"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cellStyleXfs>
  <cellXfs count="246">
    <xf numFmtId="0" fontId="0" fillId="0" borderId="0" xfId="0"/>
    <xf numFmtId="0" fontId="4" fillId="0" borderId="0" xfId="0" applyFont="1" applyFill="1" applyBorder="1"/>
    <xf numFmtId="0" fontId="4" fillId="0" borderId="1" xfId="0" applyFont="1" applyFill="1" applyBorder="1"/>
    <xf numFmtId="0" fontId="4" fillId="0" borderId="1"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right"/>
    </xf>
    <xf numFmtId="0" fontId="4" fillId="0" borderId="4" xfId="0" applyFont="1" applyFill="1" applyBorder="1" applyAlignment="1">
      <alignment horizontal="left" vertical="center" wrapText="1"/>
    </xf>
    <xf numFmtId="0" fontId="4" fillId="0" borderId="12" xfId="0" applyFont="1" applyFill="1" applyBorder="1" applyAlignment="1">
      <alignment horizontal="right"/>
    </xf>
    <xf numFmtId="0" fontId="4" fillId="0" borderId="13" xfId="0" applyFont="1" applyFill="1" applyBorder="1" applyAlignment="1">
      <alignment horizontal="left" vertical="center" wrapText="1"/>
    </xf>
    <xf numFmtId="0" fontId="4" fillId="0" borderId="14" xfId="0" applyFont="1" applyFill="1" applyBorder="1"/>
    <xf numFmtId="0" fontId="4" fillId="0" borderId="0" xfId="0" applyFont="1" applyFill="1" applyBorder="1" applyAlignment="1">
      <alignment vertical="center" wrapText="1"/>
    </xf>
    <xf numFmtId="0" fontId="4" fillId="0" borderId="2" xfId="0" applyFont="1" applyFill="1" applyBorder="1"/>
    <xf numFmtId="0" fontId="4" fillId="0" borderId="4" xfId="0" applyFont="1" applyFill="1" applyBorder="1"/>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xf numFmtId="0" fontId="4" fillId="0" borderId="11" xfId="0" applyFont="1" applyFill="1" applyBorder="1" applyAlignment="1">
      <alignment horizontal="center"/>
    </xf>
    <xf numFmtId="0" fontId="4" fillId="0" borderId="8" xfId="0" applyFont="1" applyFill="1" applyBorder="1"/>
    <xf numFmtId="0" fontId="4" fillId="0" borderId="14" xfId="0" applyFont="1" applyFill="1" applyBorder="1" applyAlignment="1">
      <alignment horizontal="center"/>
    </xf>
    <xf numFmtId="0" fontId="4" fillId="0" borderId="11" xfId="0" applyFont="1" applyFill="1" applyBorder="1"/>
    <xf numFmtId="0" fontId="4" fillId="0" borderId="12" xfId="0" applyFont="1" applyFill="1" applyBorder="1"/>
    <xf numFmtId="0" fontId="4" fillId="0" borderId="13" xfId="0" applyFont="1" applyFill="1" applyBorder="1"/>
    <xf numFmtId="167" fontId="10" fillId="0" borderId="0" xfId="3" applyNumberFormat="1" applyFont="1" applyFill="1" applyBorder="1" applyAlignment="1">
      <alignment horizontal="left" vertical="top"/>
    </xf>
    <xf numFmtId="0" fontId="9" fillId="0" borderId="0" xfId="0" applyFont="1" applyFill="1" applyBorder="1"/>
    <xf numFmtId="0" fontId="9" fillId="0" borderId="15" xfId="0" applyFont="1" applyFill="1" applyBorder="1" applyAlignment="1">
      <alignment horizontal="center" vertical="top"/>
    </xf>
    <xf numFmtId="0" fontId="9" fillId="0" borderId="0" xfId="0" applyFont="1" applyFill="1" applyBorder="1" applyAlignment="1">
      <alignment horizontal="center"/>
    </xf>
    <xf numFmtId="0" fontId="12" fillId="0" borderId="0" xfId="0" applyFont="1" applyFill="1" applyBorder="1"/>
    <xf numFmtId="0" fontId="14" fillId="0" borderId="15" xfId="0" applyFont="1" applyFill="1" applyBorder="1" applyAlignment="1">
      <alignment horizontal="center" vertical="center"/>
    </xf>
    <xf numFmtId="0" fontId="14" fillId="0" borderId="2" xfId="2" applyNumberFormat="1" applyFont="1" applyFill="1" applyBorder="1" applyAlignment="1">
      <alignment horizontal="justify" vertical="center" wrapText="1"/>
    </xf>
    <xf numFmtId="167" fontId="17" fillId="0" borderId="2" xfId="3" applyNumberFormat="1" applyFont="1" applyFill="1" applyBorder="1" applyAlignment="1">
      <alignment horizontal="left" vertical="top"/>
    </xf>
    <xf numFmtId="167" fontId="17" fillId="0" borderId="3" xfId="3" applyNumberFormat="1" applyFont="1" applyFill="1" applyBorder="1" applyAlignment="1">
      <alignment horizontal="left" vertical="top"/>
    </xf>
    <xf numFmtId="167" fontId="17" fillId="0" borderId="4" xfId="3" applyNumberFormat="1" applyFont="1" applyFill="1" applyBorder="1" applyAlignment="1">
      <alignment horizontal="left" vertical="top"/>
    </xf>
    <xf numFmtId="0" fontId="16" fillId="0" borderId="2" xfId="0" applyFont="1" applyFill="1" applyBorder="1"/>
    <xf numFmtId="0" fontId="16" fillId="0" borderId="3" xfId="0" applyFont="1" applyFill="1" applyBorder="1"/>
    <xf numFmtId="0" fontId="13" fillId="0" borderId="0" xfId="1" applyFont="1" applyFill="1" applyBorder="1" applyAlignment="1">
      <alignment horizontal="center" vertical="center"/>
    </xf>
    <xf numFmtId="0" fontId="23" fillId="0" borderId="0" xfId="0" applyFont="1" applyFill="1" applyBorder="1"/>
    <xf numFmtId="4" fontId="21" fillId="0" borderId="1"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7" fillId="0" borderId="15" xfId="0" applyFont="1" applyFill="1" applyBorder="1" applyAlignment="1">
      <alignment horizontal="center" vertical="center"/>
    </xf>
    <xf numFmtId="0" fontId="4" fillId="0" borderId="7" xfId="0" applyFont="1" applyFill="1" applyBorder="1" applyAlignment="1">
      <alignment horizontal="center" vertical="center" wrapText="1"/>
    </xf>
    <xf numFmtId="0" fontId="23" fillId="0" borderId="0" xfId="0" applyFont="1" applyFill="1" applyBorder="1" applyAlignment="1">
      <alignment horizontal="justify" vertical="justify"/>
    </xf>
    <xf numFmtId="0" fontId="1" fillId="0" borderId="15" xfId="0" applyFont="1" applyFill="1" applyBorder="1" applyAlignment="1">
      <alignment horizontal="center" vertical="center"/>
    </xf>
    <xf numFmtId="0" fontId="27" fillId="0" borderId="15" xfId="0" applyFont="1" applyBorder="1" applyAlignment="1">
      <alignment horizontal="justify" vertical="justify" wrapText="1"/>
    </xf>
    <xf numFmtId="0" fontId="23" fillId="0" borderId="15" xfId="0" applyFont="1" applyBorder="1" applyAlignment="1">
      <alignment horizontal="justify" vertical="center" wrapText="1"/>
    </xf>
    <xf numFmtId="0" fontId="39" fillId="0" borderId="0" xfId="0" applyFont="1" applyFill="1" applyBorder="1" applyAlignment="1">
      <alignment horizontal="center" vertical="center" wrapText="1"/>
    </xf>
    <xf numFmtId="0" fontId="38" fillId="0" borderId="0" xfId="0" applyFont="1" applyFill="1" applyBorder="1" applyAlignment="1">
      <alignment vertical="top" wrapText="1"/>
    </xf>
    <xf numFmtId="0" fontId="22" fillId="0" borderId="0" xfId="0" applyFont="1" applyAlignment="1">
      <alignment vertical="top" wrapText="1"/>
    </xf>
    <xf numFmtId="0" fontId="23" fillId="0" borderId="15" xfId="2" applyFont="1" applyFill="1" applyBorder="1" applyAlignment="1">
      <alignment horizontal="justify" vertical="center" wrapText="1"/>
    </xf>
    <xf numFmtId="0" fontId="27" fillId="0" borderId="15" xfId="2" applyFont="1" applyFill="1" applyBorder="1" applyAlignment="1">
      <alignment horizontal="justify" vertical="center" wrapText="1"/>
    </xf>
    <xf numFmtId="0" fontId="1" fillId="0" borderId="14" xfId="0" applyFont="1" applyFill="1" applyBorder="1" applyAlignment="1">
      <alignment horizontal="center" vertical="center"/>
    </xf>
    <xf numFmtId="165" fontId="4" fillId="0" borderId="0" xfId="276" applyFont="1" applyFill="1" applyBorder="1"/>
    <xf numFmtId="0" fontId="43" fillId="0" borderId="0" xfId="0" applyFont="1" applyFill="1" applyBorder="1" applyAlignment="1">
      <alignment vertical="center"/>
    </xf>
    <xf numFmtId="0" fontId="35" fillId="0" borderId="0" xfId="0" applyFont="1" applyFill="1" applyBorder="1" applyAlignment="1">
      <alignment vertical="center"/>
    </xf>
    <xf numFmtId="0" fontId="41" fillId="0" borderId="0" xfId="0" applyFont="1" applyAlignment="1">
      <alignment vertical="center"/>
    </xf>
    <xf numFmtId="0" fontId="44" fillId="0" borderId="0" xfId="0" applyFont="1" applyAlignment="1">
      <alignment vertical="center"/>
    </xf>
    <xf numFmtId="0" fontId="45" fillId="0" borderId="0" xfId="0" applyFont="1" applyAlignment="1">
      <alignment vertical="center" wrapText="1"/>
    </xf>
    <xf numFmtId="0" fontId="45" fillId="0" borderId="0" xfId="0" applyFont="1" applyFill="1" applyAlignment="1">
      <alignment vertical="center" wrapText="1"/>
    </xf>
    <xf numFmtId="0" fontId="22" fillId="0" borderId="0" xfId="0" applyFont="1" applyFill="1" applyAlignment="1">
      <alignment vertical="top" wrapText="1"/>
    </xf>
    <xf numFmtId="0" fontId="42" fillId="0" borderId="15" xfId="0" applyFont="1" applyFill="1" applyBorder="1" applyAlignment="1">
      <alignment horizontal="justify" vertical="justify"/>
    </xf>
    <xf numFmtId="0" fontId="42" fillId="0" borderId="15" xfId="0" applyFont="1" applyFill="1" applyBorder="1" applyAlignment="1">
      <alignment horizontal="justify" vertical="justify" wrapText="1"/>
    </xf>
    <xf numFmtId="0" fontId="27" fillId="0" borderId="15" xfId="0" applyFont="1" applyBorder="1" applyAlignment="1">
      <alignment horizontal="justify" vertical="center" wrapText="1"/>
    </xf>
    <xf numFmtId="0" fontId="23" fillId="0" borderId="15" xfId="0" applyFont="1" applyBorder="1" applyAlignment="1">
      <alignment horizontal="center" vertical="center" wrapText="1"/>
    </xf>
    <xf numFmtId="0" fontId="23" fillId="0" borderId="15" xfId="1" applyNumberFormat="1" applyFont="1" applyFill="1" applyBorder="1" applyAlignment="1">
      <alignment horizontal="center" vertical="center" wrapText="1"/>
    </xf>
    <xf numFmtId="0" fontId="27" fillId="0" borderId="15" xfId="0" applyFont="1" applyFill="1" applyBorder="1" applyAlignment="1">
      <alignment horizontal="center" vertical="top" wrapText="1"/>
    </xf>
    <xf numFmtId="4" fontId="21" fillId="0" borderId="15"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1" fillId="0" borderId="15" xfId="0" applyFont="1" applyFill="1" applyBorder="1" applyAlignment="1">
      <alignment horizontal="center" vertical="center"/>
    </xf>
    <xf numFmtId="0" fontId="23" fillId="0" borderId="15" xfId="0" applyFont="1" applyFill="1" applyBorder="1" applyAlignment="1">
      <alignment horizontal="justify" vertical="justify"/>
    </xf>
    <xf numFmtId="4" fontId="23" fillId="2" borderId="15" xfId="1" applyNumberFormat="1" applyFont="1" applyFill="1" applyBorder="1" applyAlignment="1">
      <alignment horizontal="center" vertical="center"/>
    </xf>
    <xf numFmtId="0" fontId="23" fillId="2" borderId="15" xfId="2" applyFont="1" applyFill="1" applyBorder="1" applyAlignment="1">
      <alignment horizontal="justify" vertical="center" wrapText="1"/>
    </xf>
    <xf numFmtId="0" fontId="42" fillId="0" borderId="15" xfId="0" applyFont="1" applyBorder="1" applyAlignment="1">
      <alignment horizontal="center" vertical="top" wrapText="1"/>
    </xf>
    <xf numFmtId="0" fontId="23" fillId="0" borderId="15" xfId="0" applyFont="1" applyFill="1" applyBorder="1" applyAlignment="1">
      <alignment vertical="top" wrapText="1"/>
    </xf>
    <xf numFmtId="0" fontId="27" fillId="0" borderId="15" xfId="0" applyFont="1" applyFill="1" applyBorder="1" applyAlignment="1">
      <alignment horizontal="right" vertical="top" wrapText="1"/>
    </xf>
    <xf numFmtId="0" fontId="27" fillId="0" borderId="15" xfId="0" applyFont="1" applyFill="1" applyBorder="1" applyAlignment="1">
      <alignment horizontal="justify" vertical="top" wrapText="1"/>
    </xf>
    <xf numFmtId="0" fontId="49" fillId="0" borderId="15" xfId="0" applyFont="1" applyBorder="1" applyAlignment="1">
      <alignment vertical="top" wrapText="1"/>
    </xf>
    <xf numFmtId="0" fontId="48" fillId="0" borderId="15" xfId="0" applyFont="1" applyBorder="1" applyAlignment="1">
      <alignment vertical="top" wrapText="1"/>
    </xf>
    <xf numFmtId="0" fontId="42" fillId="0" borderId="15" xfId="0" applyFont="1" applyBorder="1" applyAlignment="1">
      <alignment vertical="top" wrapText="1"/>
    </xf>
    <xf numFmtId="4" fontId="23" fillId="0" borderId="15" xfId="0" applyNumberFormat="1" applyFont="1" applyFill="1" applyBorder="1" applyAlignment="1">
      <alignment horizontal="center" vertical="center"/>
    </xf>
    <xf numFmtId="0" fontId="27" fillId="0" borderId="15" xfId="0" applyFont="1" applyFill="1" applyBorder="1" applyAlignment="1">
      <alignment horizontal="right" vertical="top"/>
    </xf>
    <xf numFmtId="165" fontId="27" fillId="0" borderId="15" xfId="276" applyFont="1" applyFill="1" applyBorder="1" applyAlignment="1">
      <alignment horizontal="center" vertical="top"/>
    </xf>
    <xf numFmtId="165" fontId="23" fillId="0" borderId="15" xfId="276" applyFont="1" applyFill="1" applyBorder="1" applyAlignment="1">
      <alignment horizontal="center" vertical="center"/>
    </xf>
    <xf numFmtId="165" fontId="23" fillId="0" borderId="15" xfId="276" applyFont="1" applyFill="1" applyBorder="1" applyAlignment="1">
      <alignment vertical="top" wrapText="1"/>
    </xf>
    <xf numFmtId="165" fontId="27" fillId="0" borderId="15" xfId="276" applyFont="1" applyFill="1" applyBorder="1" applyAlignment="1">
      <alignment horizontal="center" vertical="top" wrapText="1"/>
    </xf>
    <xf numFmtId="165" fontId="48" fillId="0" borderId="15" xfId="276" applyFont="1" applyBorder="1" applyAlignment="1">
      <alignment vertical="top" wrapText="1"/>
    </xf>
    <xf numFmtId="165" fontId="49" fillId="0" borderId="15" xfId="276" applyFont="1" applyBorder="1" applyAlignment="1">
      <alignment vertical="top" wrapText="1"/>
    </xf>
    <xf numFmtId="0" fontId="49" fillId="0" borderId="15" xfId="0" applyFont="1" applyBorder="1" applyAlignment="1">
      <alignment horizontal="right" vertical="top" wrapText="1"/>
    </xf>
    <xf numFmtId="0" fontId="23" fillId="0" borderId="15" xfId="0" applyFont="1" applyFill="1" applyBorder="1"/>
    <xf numFmtId="0" fontId="40" fillId="0" borderId="15" xfId="0" applyFont="1" applyFill="1" applyBorder="1" applyAlignment="1">
      <alignment vertical="center" wrapText="1"/>
    </xf>
    <xf numFmtId="165" fontId="4" fillId="0" borderId="15" xfId="276" applyFont="1" applyFill="1" applyBorder="1"/>
    <xf numFmtId="0" fontId="40" fillId="0" borderId="15" xfId="0" applyFont="1" applyFill="1" applyBorder="1" applyAlignment="1">
      <alignment horizontal="right" vertical="center"/>
    </xf>
    <xf numFmtId="0" fontId="4" fillId="0" borderId="15" xfId="0" applyFont="1" applyFill="1" applyBorder="1" applyAlignment="1">
      <alignment vertical="center" wrapText="1"/>
    </xf>
    <xf numFmtId="0" fontId="47"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7" fillId="0" borderId="15" xfId="0" applyFont="1" applyBorder="1" applyAlignment="1">
      <alignment horizontal="center" vertical="center" wrapText="1"/>
    </xf>
    <xf numFmtId="0" fontId="50" fillId="0" borderId="15" xfId="0" applyFont="1" applyBorder="1" applyAlignment="1">
      <alignment horizontal="center" vertical="center"/>
    </xf>
    <xf numFmtId="4" fontId="42" fillId="0" borderId="15" xfId="0" applyNumberFormat="1" applyFont="1" applyBorder="1" applyAlignment="1">
      <alignment horizontal="center" vertical="center"/>
    </xf>
    <xf numFmtId="4" fontId="46" fillId="0" borderId="15" xfId="0" applyNumberFormat="1" applyFont="1" applyBorder="1" applyAlignment="1">
      <alignment horizontal="center" vertical="center"/>
    </xf>
    <xf numFmtId="165" fontId="42" fillId="0" borderId="15" xfId="276" applyFont="1" applyFill="1" applyBorder="1" applyAlignment="1">
      <alignment horizontal="center" vertical="top"/>
    </xf>
    <xf numFmtId="0" fontId="41" fillId="0" borderId="0" xfId="0" applyFont="1" applyAlignment="1">
      <alignment vertical="top"/>
    </xf>
    <xf numFmtId="0" fontId="44" fillId="0" borderId="0" xfId="0" applyFont="1" applyAlignment="1">
      <alignment vertical="top"/>
    </xf>
    <xf numFmtId="0" fontId="27" fillId="0" borderId="15" xfId="0" applyFont="1" applyFill="1" applyBorder="1" applyAlignment="1">
      <alignment horizontal="center" vertical="center"/>
    </xf>
    <xf numFmtId="165" fontId="4" fillId="0" borderId="1" xfId="276" applyFont="1" applyFill="1" applyBorder="1"/>
    <xf numFmtId="165" fontId="4" fillId="0" borderId="5" xfId="276" applyFont="1" applyFill="1" applyBorder="1" applyAlignment="1">
      <alignment horizontal="right"/>
    </xf>
    <xf numFmtId="165" fontId="4" fillId="0" borderId="12" xfId="276" applyFont="1" applyFill="1" applyBorder="1" applyAlignment="1">
      <alignment horizontal="right"/>
    </xf>
    <xf numFmtId="165" fontId="48" fillId="0" borderId="15" xfId="276" applyFont="1" applyBorder="1" applyAlignment="1">
      <alignment horizontal="center" vertical="top" wrapText="1"/>
    </xf>
    <xf numFmtId="165" fontId="48" fillId="0" borderId="15" xfId="276" applyFont="1" applyBorder="1" applyAlignment="1">
      <alignment vertical="center"/>
    </xf>
    <xf numFmtId="4" fontId="51" fillId="0" borderId="15" xfId="1" applyNumberFormat="1" applyFont="1" applyFill="1" applyBorder="1" applyAlignment="1">
      <alignment horizontal="center" vertical="center"/>
    </xf>
    <xf numFmtId="0" fontId="4" fillId="0" borderId="0" xfId="0" applyFont="1" applyFill="1" applyBorder="1"/>
    <xf numFmtId="0" fontId="51" fillId="0" borderId="15" xfId="2" applyFont="1" applyFill="1" applyBorder="1" applyAlignment="1">
      <alignment horizontal="justify" vertical="center" wrapText="1"/>
    </xf>
    <xf numFmtId="165" fontId="52" fillId="0" borderId="0" xfId="276" applyFont="1" applyFill="1" applyBorder="1"/>
    <xf numFmtId="165" fontId="52" fillId="0" borderId="9" xfId="276" applyFont="1" applyFill="1" applyBorder="1" applyAlignment="1">
      <alignment horizontal="center" vertical="center"/>
    </xf>
    <xf numFmtId="165" fontId="52" fillId="0" borderId="11" xfId="276" applyFont="1" applyFill="1" applyBorder="1" applyAlignment="1">
      <alignment horizontal="center" vertical="center"/>
    </xf>
    <xf numFmtId="165" fontId="52" fillId="0" borderId="9" xfId="276" applyFont="1" applyFill="1" applyBorder="1"/>
    <xf numFmtId="165" fontId="52" fillId="0" borderId="14" xfId="276" applyFont="1" applyFill="1" applyBorder="1"/>
    <xf numFmtId="165" fontId="49" fillId="0" borderId="15" xfId="276" applyFont="1" applyFill="1" applyBorder="1" applyAlignment="1">
      <alignment horizontal="center" vertical="center"/>
    </xf>
    <xf numFmtId="165" fontId="48" fillId="0" borderId="15" xfId="276" applyFont="1" applyFill="1" applyBorder="1" applyAlignment="1">
      <alignment vertical="top" wrapText="1"/>
    </xf>
    <xf numFmtId="165" fontId="49" fillId="0" borderId="15" xfId="276" applyFont="1" applyFill="1" applyBorder="1" applyAlignment="1">
      <alignment vertical="top" wrapText="1"/>
    </xf>
    <xf numFmtId="165" fontId="49" fillId="0" borderId="15" xfId="276" applyFont="1" applyFill="1" applyBorder="1" applyAlignment="1">
      <alignment horizontal="center" vertical="top" wrapText="1"/>
    </xf>
    <xf numFmtId="165" fontId="52" fillId="0" borderId="15" xfId="276" applyFont="1" applyFill="1" applyBorder="1"/>
    <xf numFmtId="0" fontId="40" fillId="0" borderId="15" xfId="0" applyFont="1" applyFill="1" applyBorder="1" applyAlignment="1">
      <alignment horizontal="center" vertical="center"/>
    </xf>
    <xf numFmtId="4" fontId="4" fillId="0" borderId="15" xfId="0" applyNumberFormat="1" applyFont="1" applyFill="1" applyBorder="1" applyAlignment="1">
      <alignment horizontal="center" vertical="center"/>
    </xf>
    <xf numFmtId="0" fontId="51" fillId="0" borderId="15" xfId="1" applyFont="1" applyFill="1" applyBorder="1" applyAlignment="1">
      <alignment horizontal="center" vertical="center"/>
    </xf>
    <xf numFmtId="0" fontId="51" fillId="0" borderId="15" xfId="0" applyFont="1" applyFill="1" applyBorder="1" applyAlignment="1">
      <alignment horizontal="justify" vertical="center" wrapText="1"/>
    </xf>
    <xf numFmtId="2" fontId="46" fillId="0" borderId="15" xfId="0" applyNumberFormat="1" applyFont="1" applyFill="1" applyBorder="1" applyAlignment="1">
      <alignment horizontal="center" vertical="center" wrapText="1"/>
    </xf>
    <xf numFmtId="4" fontId="27" fillId="0" borderId="15" xfId="0" applyNumberFormat="1" applyFont="1" applyFill="1" applyBorder="1" applyAlignment="1">
      <alignment horizontal="center" vertical="center" wrapText="1"/>
    </xf>
    <xf numFmtId="4" fontId="23" fillId="0" borderId="15" xfId="0" applyNumberFormat="1" applyFont="1" applyFill="1" applyBorder="1" applyAlignment="1">
      <alignment horizontal="center" vertical="center" wrapText="1"/>
    </xf>
    <xf numFmtId="0" fontId="48" fillId="0" borderId="15" xfId="0" applyFont="1" applyBorder="1" applyAlignment="1">
      <alignment horizontal="center" vertical="center" wrapText="1"/>
    </xf>
    <xf numFmtId="2" fontId="48" fillId="0" borderId="15" xfId="0" applyNumberFormat="1" applyFont="1" applyBorder="1" applyAlignment="1">
      <alignment horizontal="center" vertical="center" wrapText="1"/>
    </xf>
    <xf numFmtId="4" fontId="23" fillId="0" borderId="15" xfId="1" applyNumberFormat="1" applyFont="1" applyFill="1" applyBorder="1" applyAlignment="1">
      <alignment horizontal="center" vertical="center" wrapText="1"/>
    </xf>
    <xf numFmtId="2" fontId="23" fillId="0" borderId="15" xfId="0" applyNumberFormat="1" applyFont="1" applyFill="1" applyBorder="1" applyAlignment="1">
      <alignment horizontal="center" vertical="center" wrapText="1"/>
    </xf>
    <xf numFmtId="0" fontId="14" fillId="3" borderId="15" xfId="0" applyFont="1" applyFill="1" applyBorder="1" applyAlignment="1">
      <alignment horizontal="center" vertical="center"/>
    </xf>
    <xf numFmtId="0" fontId="14" fillId="3" borderId="2" xfId="2" applyNumberFormat="1" applyFont="1" applyFill="1" applyBorder="1" applyAlignment="1">
      <alignment horizontal="justify" vertical="center" wrapText="1"/>
    </xf>
    <xf numFmtId="0" fontId="55" fillId="3" borderId="2" xfId="2" applyFont="1" applyFill="1" applyBorder="1" applyAlignment="1">
      <alignment horizontal="left" vertical="top"/>
    </xf>
    <xf numFmtId="0" fontId="14" fillId="4" borderId="2" xfId="2" applyNumberFormat="1" applyFont="1" applyFill="1" applyBorder="1" applyAlignment="1">
      <alignment horizontal="justify" vertical="center" wrapText="1"/>
    </xf>
    <xf numFmtId="167" fontId="56" fillId="0" borderId="3" xfId="3" applyNumberFormat="1" applyFont="1" applyFill="1" applyBorder="1" applyAlignment="1">
      <alignment horizontal="left" vertical="top"/>
    </xf>
    <xf numFmtId="165" fontId="56" fillId="0" borderId="4" xfId="276" applyFont="1" applyFill="1" applyBorder="1" applyAlignment="1">
      <alignment horizontal="left" vertical="top"/>
    </xf>
    <xf numFmtId="0" fontId="57" fillId="0" borderId="3" xfId="0" applyFont="1" applyFill="1" applyBorder="1"/>
    <xf numFmtId="165" fontId="58" fillId="0" borderId="4" xfId="276" applyFont="1" applyFill="1" applyBorder="1" applyAlignment="1">
      <alignment horizontal="left" vertical="top"/>
    </xf>
    <xf numFmtId="165" fontId="58" fillId="0" borderId="4" xfId="276" applyFont="1" applyFill="1" applyBorder="1"/>
    <xf numFmtId="165" fontId="57" fillId="0" borderId="4" xfId="0" applyNumberFormat="1" applyFont="1" applyFill="1" applyBorder="1"/>
    <xf numFmtId="0" fontId="59" fillId="4" borderId="2" xfId="0" applyFont="1" applyFill="1" applyBorder="1" applyAlignment="1">
      <alignment horizontal="right"/>
    </xf>
    <xf numFmtId="0" fontId="9" fillId="4" borderId="2" xfId="0" applyFont="1" applyFill="1" applyBorder="1"/>
    <xf numFmtId="0" fontId="9" fillId="4" borderId="3" xfId="0" applyFont="1" applyFill="1" applyBorder="1"/>
    <xf numFmtId="165" fontId="54" fillId="4" borderId="4" xfId="0" applyNumberFormat="1" applyFont="1" applyFill="1" applyBorder="1"/>
    <xf numFmtId="0" fontId="9" fillId="4" borderId="4" xfId="0" applyFont="1" applyFill="1" applyBorder="1"/>
    <xf numFmtId="0" fontId="27" fillId="0" borderId="7" xfId="0" applyFont="1" applyFill="1" applyBorder="1" applyAlignment="1">
      <alignment horizontal="left" vertical="justify" wrapText="1"/>
    </xf>
    <xf numFmtId="0" fontId="42" fillId="0" borderId="15" xfId="0" applyFont="1" applyFill="1" applyBorder="1" applyAlignment="1">
      <alignment horizontal="center" vertical="center"/>
    </xf>
    <xf numFmtId="0" fontId="42" fillId="0" borderId="15" xfId="0" applyFont="1" applyFill="1" applyBorder="1" applyAlignment="1">
      <alignment horizontal="center" vertical="top" wrapText="1"/>
    </xf>
    <xf numFmtId="0" fontId="23" fillId="0" borderId="15" xfId="0" applyFont="1" applyFill="1" applyBorder="1" applyAlignment="1">
      <alignment horizontal="center" vertical="top" wrapText="1"/>
    </xf>
    <xf numFmtId="1" fontId="51" fillId="0" borderId="15" xfId="1" applyNumberFormat="1" applyFont="1" applyFill="1" applyBorder="1" applyAlignment="1">
      <alignment horizontal="center" vertical="center"/>
    </xf>
    <xf numFmtId="1" fontId="53" fillId="0" borderId="15" xfId="1" applyNumberFormat="1" applyFont="1" applyFill="1" applyBorder="1" applyAlignment="1">
      <alignment horizontal="center" vertical="center"/>
    </xf>
    <xf numFmtId="1" fontId="51" fillId="0" borderId="15" xfId="2" applyNumberFormat="1" applyFont="1" applyFill="1" applyBorder="1" applyAlignment="1">
      <alignment horizontal="center" vertical="center"/>
    </xf>
    <xf numFmtId="0" fontId="48" fillId="0" borderId="15" xfId="0" applyFont="1" applyFill="1" applyBorder="1" applyAlignment="1">
      <alignment vertical="top" wrapText="1"/>
    </xf>
    <xf numFmtId="0" fontId="42" fillId="0" borderId="15" xfId="1" applyNumberFormat="1" applyFont="1" applyFill="1" applyBorder="1" applyAlignment="1">
      <alignment horizontal="center" vertical="center" wrapText="1"/>
    </xf>
    <xf numFmtId="0" fontId="42" fillId="0" borderId="15" xfId="0" applyFont="1" applyFill="1" applyBorder="1" applyAlignment="1">
      <alignment horizontal="center" vertical="top"/>
    </xf>
    <xf numFmtId="4" fontId="48" fillId="0" borderId="15" xfId="0" applyNumberFormat="1" applyFont="1" applyFill="1" applyBorder="1" applyAlignment="1">
      <alignment horizontal="center" vertical="center" wrapText="1"/>
    </xf>
    <xf numFmtId="165" fontId="48" fillId="0" borderId="2" xfId="276" applyFont="1" applyBorder="1" applyAlignment="1">
      <alignment vertical="top" wrapText="1"/>
    </xf>
    <xf numFmtId="165" fontId="23" fillId="0" borderId="0" xfId="276"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7" fillId="0" borderId="15" xfId="0" applyFont="1" applyFill="1" applyBorder="1" applyAlignment="1">
      <alignment horizontal="center" vertical="top"/>
    </xf>
    <xf numFmtId="165" fontId="49" fillId="0" borderId="15" xfId="276" applyFont="1" applyFill="1" applyBorder="1" applyAlignment="1">
      <alignment horizontal="center"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6" xfId="0" applyFont="1" applyFill="1" applyBorder="1" applyAlignment="1">
      <alignment horizontal="center" vertical="center"/>
    </xf>
    <xf numFmtId="0" fontId="3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5" xfId="0" applyFont="1" applyFill="1" applyBorder="1" applyAlignment="1">
      <alignment horizontal="justify" vertical="justify"/>
    </xf>
    <xf numFmtId="4" fontId="27" fillId="0" borderId="15" xfId="0" applyNumberFormat="1" applyFont="1" applyFill="1" applyBorder="1" applyAlignment="1">
      <alignment horizontal="center" vertical="center"/>
    </xf>
    <xf numFmtId="0" fontId="6" fillId="0" borderId="0" xfId="0" applyFont="1" applyFill="1" applyBorder="1" applyAlignment="1">
      <alignment horizontal="center"/>
    </xf>
    <xf numFmtId="0" fontId="32" fillId="0" borderId="0" xfId="0" applyFont="1" applyFill="1" applyBorder="1" applyAlignment="1">
      <alignment horizontal="center"/>
    </xf>
    <xf numFmtId="0" fontId="7" fillId="0" borderId="0" xfId="1" applyFont="1" applyFill="1" applyBorder="1" applyAlignment="1">
      <alignment horizontal="center"/>
    </xf>
    <xf numFmtId="0" fontId="8" fillId="0" borderId="0" xfId="1" applyFont="1" applyFill="1" applyBorder="1" applyAlignment="1">
      <alignment horizont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top"/>
    </xf>
    <xf numFmtId="0" fontId="21" fillId="0" borderId="6" xfId="0" applyFont="1" applyFill="1" applyBorder="1" applyAlignment="1">
      <alignment horizontal="left" vertical="top"/>
    </xf>
    <xf numFmtId="0" fontId="21" fillId="0" borderId="7" xfId="0" applyFont="1" applyFill="1" applyBorder="1" applyAlignment="1">
      <alignment horizontal="left" vertical="top"/>
    </xf>
    <xf numFmtId="0" fontId="21" fillId="0" borderId="12" xfId="0" applyFont="1" applyFill="1" applyBorder="1" applyAlignment="1">
      <alignment horizontal="left" vertical="top"/>
    </xf>
    <xf numFmtId="0" fontId="21" fillId="0" borderId="1" xfId="0" applyFont="1" applyFill="1" applyBorder="1" applyAlignment="1">
      <alignment horizontal="left" vertical="top"/>
    </xf>
    <xf numFmtId="0" fontId="21" fillId="0" borderId="13" xfId="0" applyFont="1" applyFill="1" applyBorder="1" applyAlignment="1">
      <alignment horizontal="left" vertical="top"/>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14" fillId="3" borderId="2" xfId="2" applyNumberFormat="1" applyFont="1" applyFill="1" applyBorder="1" applyAlignment="1">
      <alignment horizontal="center" vertical="center" wrapText="1"/>
    </xf>
    <xf numFmtId="0" fontId="14" fillId="3" borderId="3" xfId="2" applyNumberFormat="1" applyFont="1" applyFill="1" applyBorder="1" applyAlignment="1">
      <alignment horizontal="center" vertical="center" wrapText="1"/>
    </xf>
    <xf numFmtId="0" fontId="55" fillId="3" borderId="2" xfId="2" applyFont="1" applyFill="1" applyBorder="1" applyAlignment="1">
      <alignment horizontal="center" vertical="top"/>
    </xf>
    <xf numFmtId="0" fontId="55" fillId="3" borderId="3" xfId="2" applyFont="1" applyFill="1" applyBorder="1" applyAlignment="1">
      <alignment horizontal="center" vertical="top"/>
    </xf>
    <xf numFmtId="0" fontId="4" fillId="0" borderId="5" xfId="0" applyFont="1" applyFill="1" applyBorder="1" applyAlignment="1">
      <alignment horizontal="left"/>
    </xf>
    <xf numFmtId="0" fontId="4" fillId="0" borderId="6" xfId="0" applyFont="1" applyFill="1" applyBorder="1" applyAlignment="1">
      <alignment horizontal="left"/>
    </xf>
    <xf numFmtId="0" fontId="4" fillId="0" borderId="5" xfId="0" applyFont="1" applyFill="1" applyBorder="1" applyAlignment="1">
      <alignment horizontal="center" vertical="center"/>
    </xf>
    <xf numFmtId="0" fontId="4" fillId="0" borderId="6" xfId="0" applyFont="1" applyFill="1" applyBorder="1" applyAlignment="1"/>
    <xf numFmtId="0" fontId="4" fillId="0" borderId="12" xfId="0" applyFont="1" applyFill="1" applyBorder="1" applyAlignment="1"/>
    <xf numFmtId="0" fontId="4" fillId="0" borderId="1" xfId="0" applyFont="1" applyFill="1" applyBorder="1" applyAlignment="1"/>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3"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1" fillId="0" borderId="0" xfId="0" applyFont="1" applyFill="1" applyBorder="1" applyAlignment="1">
      <alignment horizontal="center"/>
    </xf>
    <xf numFmtId="0" fontId="12" fillId="0" borderId="0"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14" fillId="0" borderId="7" xfId="0" applyFont="1" applyFill="1" applyBorder="1" applyAlignment="1">
      <alignment horizontal="justify" vertical="top" wrapText="1"/>
    </xf>
    <xf numFmtId="0" fontId="14" fillId="0" borderId="13" xfId="0" applyFont="1" applyFill="1" applyBorder="1" applyAlignment="1">
      <alignment horizontal="justify" vertical="top"/>
    </xf>
    <xf numFmtId="0" fontId="4" fillId="0" borderId="10" xfId="0" applyFont="1" applyFill="1" applyBorder="1" applyAlignment="1">
      <alignment horizontal="center"/>
    </xf>
    <xf numFmtId="0" fontId="4" fillId="0" borderId="0" xfId="0" applyFont="1" applyFill="1" applyBorder="1" applyAlignment="1">
      <alignment horizontal="center"/>
    </xf>
    <xf numFmtId="0" fontId="4" fillId="0" borderId="8" xfId="0" applyFont="1" applyFill="1" applyBorder="1" applyAlignment="1">
      <alignment horizontal="center"/>
    </xf>
    <xf numFmtId="0" fontId="13" fillId="0" borderId="0" xfId="1" applyFont="1" applyFill="1" applyBorder="1" applyAlignment="1">
      <alignment horizontal="center" vertical="center"/>
    </xf>
  </cellXfs>
  <cellStyles count="334">
    <cellStyle name="Comma [0] 2" xfId="10" xr:uid="{00000000-0005-0000-0000-000000000000}"/>
    <cellStyle name="Comma 2" xfId="9" xr:uid="{00000000-0005-0000-0000-000001000000}"/>
    <cellStyle name="Comma 3" xfId="281" xr:uid="{00000000-0005-0000-0000-000002000000}"/>
    <cellStyle name="Comma 4" xfId="331" xr:uid="{00000000-0005-0000-0000-000003000000}"/>
    <cellStyle name="Comma 5" xfId="332" xr:uid="{00000000-0005-0000-0000-000004000000}"/>
    <cellStyle name="Currency 2" xfId="59" xr:uid="{00000000-0005-0000-0000-000005000000}"/>
    <cellStyle name="Currency 3" xfId="280" xr:uid="{00000000-0005-0000-0000-000006000000}"/>
    <cellStyle name="Euro" xfId="5" xr:uid="{00000000-0005-0000-0000-000007000000}"/>
    <cellStyle name="Euro 10" xfId="111" xr:uid="{00000000-0005-0000-0000-000008000000}"/>
    <cellStyle name="Euro 11" xfId="112" xr:uid="{00000000-0005-0000-0000-000009000000}"/>
    <cellStyle name="Euro 12" xfId="113" xr:uid="{00000000-0005-0000-0000-00000A000000}"/>
    <cellStyle name="Euro 13" xfId="114" xr:uid="{00000000-0005-0000-0000-00000B000000}"/>
    <cellStyle name="Euro 14" xfId="115" xr:uid="{00000000-0005-0000-0000-00000C000000}"/>
    <cellStyle name="Euro 15" xfId="116" xr:uid="{00000000-0005-0000-0000-00000D000000}"/>
    <cellStyle name="Euro 16" xfId="117" xr:uid="{00000000-0005-0000-0000-00000E000000}"/>
    <cellStyle name="Euro 17" xfId="118" xr:uid="{00000000-0005-0000-0000-00000F000000}"/>
    <cellStyle name="Euro 18" xfId="119" xr:uid="{00000000-0005-0000-0000-000010000000}"/>
    <cellStyle name="Euro 19" xfId="120" xr:uid="{00000000-0005-0000-0000-000011000000}"/>
    <cellStyle name="Euro 2" xfId="45" xr:uid="{00000000-0005-0000-0000-000012000000}"/>
    <cellStyle name="Euro 2 2" xfId="121" xr:uid="{00000000-0005-0000-0000-000013000000}"/>
    <cellStyle name="Euro 2 3" xfId="122" xr:uid="{00000000-0005-0000-0000-000014000000}"/>
    <cellStyle name="Euro 2 4" xfId="257" xr:uid="{00000000-0005-0000-0000-000015000000}"/>
    <cellStyle name="Euro 20" xfId="123" xr:uid="{00000000-0005-0000-0000-000016000000}"/>
    <cellStyle name="Euro 21" xfId="124" xr:uid="{00000000-0005-0000-0000-000017000000}"/>
    <cellStyle name="Euro 22" xfId="125" xr:uid="{00000000-0005-0000-0000-000018000000}"/>
    <cellStyle name="Euro 23" xfId="126" xr:uid="{00000000-0005-0000-0000-000019000000}"/>
    <cellStyle name="Euro 24" xfId="127" xr:uid="{00000000-0005-0000-0000-00001A000000}"/>
    <cellStyle name="Euro 25" xfId="24" xr:uid="{00000000-0005-0000-0000-00001B000000}"/>
    <cellStyle name="Euro 3" xfId="44" xr:uid="{00000000-0005-0000-0000-00001C000000}"/>
    <cellStyle name="Euro 3 2" xfId="92" xr:uid="{00000000-0005-0000-0000-00001D000000}"/>
    <cellStyle name="Euro 4" xfId="77" xr:uid="{00000000-0005-0000-0000-00001E000000}"/>
    <cellStyle name="Euro 4 2" xfId="98" xr:uid="{00000000-0005-0000-0000-00001F000000}"/>
    <cellStyle name="Euro 5" xfId="128" xr:uid="{00000000-0005-0000-0000-000020000000}"/>
    <cellStyle name="Euro 6" xfId="129" xr:uid="{00000000-0005-0000-0000-000021000000}"/>
    <cellStyle name="Euro 7" xfId="130" xr:uid="{00000000-0005-0000-0000-000022000000}"/>
    <cellStyle name="Euro 8" xfId="131" xr:uid="{00000000-0005-0000-0000-000023000000}"/>
    <cellStyle name="Euro 9" xfId="132" xr:uid="{00000000-0005-0000-0000-000024000000}"/>
    <cellStyle name="Excel Built-in Normal" xfId="82" xr:uid="{00000000-0005-0000-0000-000025000000}"/>
    <cellStyle name="Excel Built-in Normal 1" xfId="79" xr:uid="{00000000-0005-0000-0000-000026000000}"/>
    <cellStyle name="Hipervínculo 2" xfId="302" xr:uid="{00000000-0005-0000-0000-000027000000}"/>
    <cellStyle name="Hyperlink 2" xfId="318" xr:uid="{00000000-0005-0000-0000-000028000000}"/>
    <cellStyle name="Millares [0] 2" xfId="11" xr:uid="{00000000-0005-0000-0000-000029000000}"/>
    <cellStyle name="Millares [0] 2 2" xfId="60" xr:uid="{00000000-0005-0000-0000-00002A000000}"/>
    <cellStyle name="Millares [0] 2 2 2" xfId="221" xr:uid="{00000000-0005-0000-0000-00002B000000}"/>
    <cellStyle name="Millares [0] 2 3" xfId="133" xr:uid="{00000000-0005-0000-0000-00002C000000}"/>
    <cellStyle name="Millares [0] 2 3 2" xfId="222" xr:uid="{00000000-0005-0000-0000-00002D000000}"/>
    <cellStyle name="Millares [0] 2 4" xfId="202" xr:uid="{00000000-0005-0000-0000-00002E000000}"/>
    <cellStyle name="Millares [0] 2 5" xfId="46" xr:uid="{00000000-0005-0000-0000-00002F000000}"/>
    <cellStyle name="Millares 10" xfId="30" xr:uid="{00000000-0005-0000-0000-000030000000}"/>
    <cellStyle name="Millares 10 2" xfId="61" xr:uid="{00000000-0005-0000-0000-000031000000}"/>
    <cellStyle name="Millares 10 3" xfId="90" xr:uid="{00000000-0005-0000-0000-000032000000}"/>
    <cellStyle name="Millares 10 4" xfId="89" xr:uid="{00000000-0005-0000-0000-000033000000}"/>
    <cellStyle name="Millares 11" xfId="134" xr:uid="{00000000-0005-0000-0000-000034000000}"/>
    <cellStyle name="Millares 11 2" xfId="223" xr:uid="{00000000-0005-0000-0000-000035000000}"/>
    <cellStyle name="Millares 12" xfId="260" xr:uid="{00000000-0005-0000-0000-000036000000}"/>
    <cellStyle name="Millares 13" xfId="88" xr:uid="{00000000-0005-0000-0000-000037000000}"/>
    <cellStyle name="Millares 13 2" xfId="203" xr:uid="{00000000-0005-0000-0000-000038000000}"/>
    <cellStyle name="Millares 13 3" xfId="101" xr:uid="{00000000-0005-0000-0000-000039000000}"/>
    <cellStyle name="Millares 14" xfId="102" xr:uid="{00000000-0005-0000-0000-00003A000000}"/>
    <cellStyle name="Millares 14 2" xfId="204" xr:uid="{00000000-0005-0000-0000-00003B000000}"/>
    <cellStyle name="Millares 15" xfId="263" xr:uid="{00000000-0005-0000-0000-00003C000000}"/>
    <cellStyle name="Millares 16" xfId="268" xr:uid="{00000000-0005-0000-0000-00003D000000}"/>
    <cellStyle name="Millares 17" xfId="271" xr:uid="{00000000-0005-0000-0000-00003E000000}"/>
    <cellStyle name="Millares 18" xfId="265" xr:uid="{00000000-0005-0000-0000-00003F000000}"/>
    <cellStyle name="Millares 19" xfId="262" xr:uid="{00000000-0005-0000-0000-000040000000}"/>
    <cellStyle name="Millares 2" xfId="12" xr:uid="{00000000-0005-0000-0000-000041000000}"/>
    <cellStyle name="Millares 2 2" xfId="48" xr:uid="{00000000-0005-0000-0000-000042000000}"/>
    <cellStyle name="Millares 2 2 2" xfId="27" xr:uid="{00000000-0005-0000-0000-000043000000}"/>
    <cellStyle name="Millares 2 2 2 2" xfId="135" xr:uid="{00000000-0005-0000-0000-000044000000}"/>
    <cellStyle name="Millares 2 2 2 2 2" xfId="224" xr:uid="{00000000-0005-0000-0000-000045000000}"/>
    <cellStyle name="Millares 2 2 2 3" xfId="201" xr:uid="{00000000-0005-0000-0000-000046000000}"/>
    <cellStyle name="Millares 2 2 3" xfId="20" xr:uid="{00000000-0005-0000-0000-000047000000}"/>
    <cellStyle name="Millares 2 2 3 2" xfId="26" xr:uid="{00000000-0005-0000-0000-000048000000}"/>
    <cellStyle name="Millares 2 2 3 3" xfId="136" xr:uid="{00000000-0005-0000-0000-000049000000}"/>
    <cellStyle name="Millares 2 2 4" xfId="63" xr:uid="{00000000-0005-0000-0000-00004A000000}"/>
    <cellStyle name="Millares 2 2 4 2" xfId="137" xr:uid="{00000000-0005-0000-0000-00004B000000}"/>
    <cellStyle name="Millares 2 2 5" xfId="94" xr:uid="{00000000-0005-0000-0000-00004C000000}"/>
    <cellStyle name="Millares 2 2 6" xfId="81" xr:uid="{00000000-0005-0000-0000-00004D000000}"/>
    <cellStyle name="Millares 2 2 6 2" xfId="138" xr:uid="{00000000-0005-0000-0000-00004E000000}"/>
    <cellStyle name="Millares 2 3" xfId="49" xr:uid="{00000000-0005-0000-0000-00004F000000}"/>
    <cellStyle name="Millares 2 3 2" xfId="95" xr:uid="{00000000-0005-0000-0000-000050000000}"/>
    <cellStyle name="Millares 2 3 2 2" xfId="225" xr:uid="{00000000-0005-0000-0000-000051000000}"/>
    <cellStyle name="Millares 2 3 2 2 2" xfId="313" xr:uid="{00000000-0005-0000-0000-000052000000}"/>
    <cellStyle name="Millares 2 3 2 3" xfId="139" xr:uid="{00000000-0005-0000-0000-000053000000}"/>
    <cellStyle name="Millares 2 3 3" xfId="83" xr:uid="{00000000-0005-0000-0000-000054000000}"/>
    <cellStyle name="Millares 2 3 3 2" xfId="141" xr:uid="{00000000-0005-0000-0000-000055000000}"/>
    <cellStyle name="Millares 2 3 3 2 2" xfId="227" xr:uid="{00000000-0005-0000-0000-000056000000}"/>
    <cellStyle name="Millares 2 3 3 3" xfId="226" xr:uid="{00000000-0005-0000-0000-000057000000}"/>
    <cellStyle name="Millares 2 3 3 4" xfId="140" xr:uid="{00000000-0005-0000-0000-000058000000}"/>
    <cellStyle name="Millares 2 3 3 5" xfId="285" xr:uid="{00000000-0005-0000-0000-000059000000}"/>
    <cellStyle name="Millares 2 3 4" xfId="142" xr:uid="{00000000-0005-0000-0000-00005A000000}"/>
    <cellStyle name="Millares 2 3 4 2" xfId="228" xr:uid="{00000000-0005-0000-0000-00005B000000}"/>
    <cellStyle name="Millares 2 3 4 3" xfId="305" xr:uid="{00000000-0005-0000-0000-00005C000000}"/>
    <cellStyle name="Millares 2 3 5" xfId="205" xr:uid="{00000000-0005-0000-0000-00005D000000}"/>
    <cellStyle name="Millares 2 3 6" xfId="103" xr:uid="{00000000-0005-0000-0000-00005E000000}"/>
    <cellStyle name="Millares 2 4" xfId="47" xr:uid="{00000000-0005-0000-0000-00005F000000}"/>
    <cellStyle name="Millares 2 4 10" xfId="85" xr:uid="{00000000-0005-0000-0000-000060000000}"/>
    <cellStyle name="Millares 2 4 2" xfId="84" xr:uid="{00000000-0005-0000-0000-000061000000}"/>
    <cellStyle name="Millares 2 4 2 2" xfId="229" xr:uid="{00000000-0005-0000-0000-000062000000}"/>
    <cellStyle name="Millares 2 4 2 3" xfId="314" xr:uid="{00000000-0005-0000-0000-000063000000}"/>
    <cellStyle name="Millares 2 4 3" xfId="93" xr:uid="{00000000-0005-0000-0000-000064000000}"/>
    <cellStyle name="Millares 2 4 4" xfId="80" xr:uid="{00000000-0005-0000-0000-000065000000}"/>
    <cellStyle name="Millares 2 4 5" xfId="143" xr:uid="{00000000-0005-0000-0000-000066000000}"/>
    <cellStyle name="Millares 2 5" xfId="62" xr:uid="{00000000-0005-0000-0000-000067000000}"/>
    <cellStyle name="Millares 2 5 2" xfId="230" xr:uid="{00000000-0005-0000-0000-000068000000}"/>
    <cellStyle name="Millares 2 5 2 2" xfId="315" xr:uid="{00000000-0005-0000-0000-000069000000}"/>
    <cellStyle name="Millares 2 5 3" xfId="144" xr:uid="{00000000-0005-0000-0000-00006A000000}"/>
    <cellStyle name="Millares 2 6" xfId="145" xr:uid="{00000000-0005-0000-0000-00006B000000}"/>
    <cellStyle name="Millares 2 7" xfId="146" xr:uid="{00000000-0005-0000-0000-00006C000000}"/>
    <cellStyle name="Millares 2 7 2" xfId="304" xr:uid="{00000000-0005-0000-0000-00006D000000}"/>
    <cellStyle name="Millares 2 8" xfId="147" xr:uid="{00000000-0005-0000-0000-00006E000000}"/>
    <cellStyle name="Millares 2 9" xfId="255" xr:uid="{00000000-0005-0000-0000-00006F000000}"/>
    <cellStyle name="Millares 20" xfId="272" xr:uid="{00000000-0005-0000-0000-000070000000}"/>
    <cellStyle name="Millares 21" xfId="267" xr:uid="{00000000-0005-0000-0000-000071000000}"/>
    <cellStyle name="Millares 22" xfId="270" xr:uid="{00000000-0005-0000-0000-000072000000}"/>
    <cellStyle name="Millares 23" xfId="261" xr:uid="{00000000-0005-0000-0000-000073000000}"/>
    <cellStyle name="Millares 24" xfId="264" xr:uid="{00000000-0005-0000-0000-000074000000}"/>
    <cellStyle name="Millares 25" xfId="253" xr:uid="{00000000-0005-0000-0000-000075000000}"/>
    <cellStyle name="Millares 26" xfId="273" xr:uid="{00000000-0005-0000-0000-000076000000}"/>
    <cellStyle name="Millares 27" xfId="266" xr:uid="{00000000-0005-0000-0000-000077000000}"/>
    <cellStyle name="Millares 28" xfId="269" xr:uid="{00000000-0005-0000-0000-000078000000}"/>
    <cellStyle name="Millares 3" xfId="13" xr:uid="{00000000-0005-0000-0000-000079000000}"/>
    <cellStyle name="Millares 3 2" xfId="50" xr:uid="{00000000-0005-0000-0000-00007A000000}"/>
    <cellStyle name="Millares 3 2 2" xfId="65" xr:uid="{00000000-0005-0000-0000-00007B000000}"/>
    <cellStyle name="Millares 3 3" xfId="18" xr:uid="{00000000-0005-0000-0000-00007C000000}"/>
    <cellStyle name="Millares 3 3 2" xfId="148" xr:uid="{00000000-0005-0000-0000-00007D000000}"/>
    <cellStyle name="Millares 3 3 2 2" xfId="232" xr:uid="{00000000-0005-0000-0000-00007E000000}"/>
    <cellStyle name="Millares 3 3 3" xfId="231" xr:uid="{00000000-0005-0000-0000-00007F000000}"/>
    <cellStyle name="Millares 3 4" xfId="64" xr:uid="{00000000-0005-0000-0000-000080000000}"/>
    <cellStyle name="Millares 3 4 2" xfId="149" xr:uid="{00000000-0005-0000-0000-000081000000}"/>
    <cellStyle name="Millares 3 4 2 2" xfId="317" xr:uid="{00000000-0005-0000-0000-000082000000}"/>
    <cellStyle name="Millares 3 5" xfId="206" xr:uid="{00000000-0005-0000-0000-000083000000}"/>
    <cellStyle name="Millares 3 5 2" xfId="316" xr:uid="{00000000-0005-0000-0000-000084000000}"/>
    <cellStyle name="Millares 3 6" xfId="33" xr:uid="{00000000-0005-0000-0000-000085000000}"/>
    <cellStyle name="Millares 3 6 2" xfId="306" xr:uid="{00000000-0005-0000-0000-000086000000}"/>
    <cellStyle name="Millares 4" xfId="25" xr:uid="{00000000-0005-0000-0000-000087000000}"/>
    <cellStyle name="Millares 4 2" xfId="66" xr:uid="{00000000-0005-0000-0000-000088000000}"/>
    <cellStyle name="Millares 4 2 2" xfId="150" xr:uid="{00000000-0005-0000-0000-000089000000}"/>
    <cellStyle name="Millares 4 2 2 2" xfId="233" xr:uid="{00000000-0005-0000-0000-00008A000000}"/>
    <cellStyle name="Millares 4 2 3" xfId="208" xr:uid="{00000000-0005-0000-0000-00008B000000}"/>
    <cellStyle name="Millares 4 2 4" xfId="105" xr:uid="{00000000-0005-0000-0000-00008C000000}"/>
    <cellStyle name="Millares 4 3" xfId="106" xr:uid="{00000000-0005-0000-0000-00008D000000}"/>
    <cellStyle name="Millares 4 3 2" xfId="209" xr:uid="{00000000-0005-0000-0000-00008E000000}"/>
    <cellStyle name="Millares 4 4" xfId="151" xr:uid="{00000000-0005-0000-0000-00008F000000}"/>
    <cellStyle name="Millares 4 4 2" xfId="234" xr:uid="{00000000-0005-0000-0000-000090000000}"/>
    <cellStyle name="Millares 4 4 3" xfId="286" xr:uid="{00000000-0005-0000-0000-000091000000}"/>
    <cellStyle name="Millares 4 5" xfId="207" xr:uid="{00000000-0005-0000-0000-000092000000}"/>
    <cellStyle name="Millares 4 5 2" xfId="307" xr:uid="{00000000-0005-0000-0000-000093000000}"/>
    <cellStyle name="Millares 4 6" xfId="104" xr:uid="{00000000-0005-0000-0000-000094000000}"/>
    <cellStyle name="Millares 5" xfId="36" xr:uid="{00000000-0005-0000-0000-000095000000}"/>
    <cellStyle name="Millares 5 2" xfId="67" xr:uid="{00000000-0005-0000-0000-000096000000}"/>
    <cellStyle name="Millares 5 2 2" xfId="235" xr:uid="{00000000-0005-0000-0000-000097000000}"/>
    <cellStyle name="Millares 5 3" xfId="152" xr:uid="{00000000-0005-0000-0000-000098000000}"/>
    <cellStyle name="Millares 5 3 2" xfId="236" xr:uid="{00000000-0005-0000-0000-000099000000}"/>
    <cellStyle name="Millares 5 4" xfId="210" xr:uid="{00000000-0005-0000-0000-00009A000000}"/>
    <cellStyle name="Millares 6" xfId="51" xr:uid="{00000000-0005-0000-0000-00009B000000}"/>
    <cellStyle name="Millares 6 2" xfId="68" xr:uid="{00000000-0005-0000-0000-00009C000000}"/>
    <cellStyle name="Millares 6 2 2" xfId="238" xr:uid="{00000000-0005-0000-0000-00009D000000}"/>
    <cellStyle name="Millares 6 3" xfId="237" xr:uid="{00000000-0005-0000-0000-00009E000000}"/>
    <cellStyle name="Millares 6 3 2" xfId="319" xr:uid="{00000000-0005-0000-0000-00009F000000}"/>
    <cellStyle name="Millares 6 4" xfId="308" xr:uid="{00000000-0005-0000-0000-0000A0000000}"/>
    <cellStyle name="Millares 7" xfId="52" xr:uid="{00000000-0005-0000-0000-0000A1000000}"/>
    <cellStyle name="Millares 7 2" xfId="69" xr:uid="{00000000-0005-0000-0000-0000A2000000}"/>
    <cellStyle name="Millares 7 2 2" xfId="239" xr:uid="{00000000-0005-0000-0000-0000A3000000}"/>
    <cellStyle name="Millares 7 3" xfId="153" xr:uid="{00000000-0005-0000-0000-0000A4000000}"/>
    <cellStyle name="Millares 8" xfId="154" xr:uid="{00000000-0005-0000-0000-0000A5000000}"/>
    <cellStyle name="Millares 8 2" xfId="320" xr:uid="{00000000-0005-0000-0000-0000A6000000}"/>
    <cellStyle name="Millares 8 3" xfId="287" xr:uid="{00000000-0005-0000-0000-0000A7000000}"/>
    <cellStyle name="Millares 9" xfId="155" xr:uid="{00000000-0005-0000-0000-0000A8000000}"/>
    <cellStyle name="Moneda" xfId="276" builtinId="4"/>
    <cellStyle name="Moneda 2" xfId="7" xr:uid="{00000000-0005-0000-0000-0000AA000000}"/>
    <cellStyle name="Moneda 2 2" xfId="70" xr:uid="{00000000-0005-0000-0000-0000AB000000}"/>
    <cellStyle name="Moneda 2 3" xfId="156" xr:uid="{00000000-0005-0000-0000-0000AC000000}"/>
    <cellStyle name="Moneda 2 4" xfId="256" xr:uid="{00000000-0005-0000-0000-0000AD000000}"/>
    <cellStyle name="Moneda 2 5" xfId="250" xr:uid="{00000000-0005-0000-0000-0000AE000000}"/>
    <cellStyle name="Moneda 2 6" xfId="38" xr:uid="{00000000-0005-0000-0000-0000AF000000}"/>
    <cellStyle name="Moneda 3" xfId="53" xr:uid="{00000000-0005-0000-0000-0000B0000000}"/>
    <cellStyle name="Moneda 3 2" xfId="71" xr:uid="{00000000-0005-0000-0000-0000B1000000}"/>
    <cellStyle name="Moneda 3 2 2" xfId="158" xr:uid="{00000000-0005-0000-0000-0000B2000000}"/>
    <cellStyle name="Moneda 3 2 3" xfId="159" xr:uid="{00000000-0005-0000-0000-0000B3000000}"/>
    <cellStyle name="Moneda 3 3" xfId="160" xr:uid="{00000000-0005-0000-0000-0000B4000000}"/>
    <cellStyle name="Moneda 3 4" xfId="161" xr:uid="{00000000-0005-0000-0000-0000B5000000}"/>
    <cellStyle name="Moneda 3 5" xfId="162" xr:uid="{00000000-0005-0000-0000-0000B6000000}"/>
    <cellStyle name="Moneda 3 6" xfId="157" xr:uid="{00000000-0005-0000-0000-0000B7000000}"/>
    <cellStyle name="Moneda 4" xfId="54" xr:uid="{00000000-0005-0000-0000-0000B8000000}"/>
    <cellStyle name="Moneda 4 2" xfId="72" xr:uid="{00000000-0005-0000-0000-0000B9000000}"/>
    <cellStyle name="Moneda 4 2 2" xfId="164" xr:uid="{00000000-0005-0000-0000-0000BA000000}"/>
    <cellStyle name="Moneda 4 2 2 2" xfId="322" xr:uid="{00000000-0005-0000-0000-0000BB000000}"/>
    <cellStyle name="Moneda 4 3" xfId="163" xr:uid="{00000000-0005-0000-0000-0000BC000000}"/>
    <cellStyle name="Moneda 4 3 2" xfId="321" xr:uid="{00000000-0005-0000-0000-0000BD000000}"/>
    <cellStyle name="Moneda 4 3 3" xfId="288" xr:uid="{00000000-0005-0000-0000-0000BE000000}"/>
    <cellStyle name="Moneda 4 4" xfId="309" xr:uid="{00000000-0005-0000-0000-0000BF000000}"/>
    <cellStyle name="Moneda 5" xfId="78" xr:uid="{00000000-0005-0000-0000-0000C0000000}"/>
    <cellStyle name="Moneda 5 2" xfId="99" xr:uid="{00000000-0005-0000-0000-0000C1000000}"/>
    <cellStyle name="Moneda 5 2 2" xfId="323" xr:uid="{00000000-0005-0000-0000-0000C2000000}"/>
    <cellStyle name="Moneda 5 3" xfId="289" xr:uid="{00000000-0005-0000-0000-0000C3000000}"/>
    <cellStyle name="Moneda 6" xfId="96" xr:uid="{00000000-0005-0000-0000-0000C4000000}"/>
    <cellStyle name="Moneda 6 2" xfId="165" xr:uid="{00000000-0005-0000-0000-0000C5000000}"/>
    <cellStyle name="Moneda 7" xfId="166" xr:uid="{00000000-0005-0000-0000-0000C6000000}"/>
    <cellStyle name="Moneda 7 2" xfId="240" xr:uid="{00000000-0005-0000-0000-0000C7000000}"/>
    <cellStyle name="Moneda 8" xfId="333" xr:uid="{00000000-0005-0000-0000-0000C8000000}"/>
    <cellStyle name="Normal" xfId="0" builtinId="0"/>
    <cellStyle name="Normal 10" xfId="22" xr:uid="{00000000-0005-0000-0000-0000CA000000}"/>
    <cellStyle name="Normal 10 2" xfId="167" xr:uid="{00000000-0005-0000-0000-0000CB000000}"/>
    <cellStyle name="Normal 11" xfId="34" xr:uid="{00000000-0005-0000-0000-0000CC000000}"/>
    <cellStyle name="Normal 11 2" xfId="168" xr:uid="{00000000-0005-0000-0000-0000CD000000}"/>
    <cellStyle name="Normal 11 2 2" xfId="301" xr:uid="{00000000-0005-0000-0000-0000CE000000}"/>
    <cellStyle name="Normal 12" xfId="43" xr:uid="{00000000-0005-0000-0000-0000CF000000}"/>
    <cellStyle name="Normal 12 2" xfId="91" xr:uid="{00000000-0005-0000-0000-0000D0000000}"/>
    <cellStyle name="Normal 12 3" xfId="170" xr:uid="{00000000-0005-0000-0000-0000D1000000}"/>
    <cellStyle name="Normal 12 3 2" xfId="242" xr:uid="{00000000-0005-0000-0000-0000D2000000}"/>
    <cellStyle name="Normal 12 4" xfId="241" xr:uid="{00000000-0005-0000-0000-0000D3000000}"/>
    <cellStyle name="Normal 12 5" xfId="169" xr:uid="{00000000-0005-0000-0000-0000D4000000}"/>
    <cellStyle name="Normal 13" xfId="28" xr:uid="{00000000-0005-0000-0000-0000D5000000}"/>
    <cellStyle name="Normal 13 2" xfId="171" xr:uid="{00000000-0005-0000-0000-0000D6000000}"/>
    <cellStyle name="Normal 14" xfId="76" xr:uid="{00000000-0005-0000-0000-0000D7000000}"/>
    <cellStyle name="Normal 14 2" xfId="97" xr:uid="{00000000-0005-0000-0000-0000D8000000}"/>
    <cellStyle name="Normal 14 2 2" xfId="243" xr:uid="{00000000-0005-0000-0000-0000D9000000}"/>
    <cellStyle name="Normal 14 2 3" xfId="172" xr:uid="{00000000-0005-0000-0000-0000DA000000}"/>
    <cellStyle name="Normal 14 3" xfId="173" xr:uid="{00000000-0005-0000-0000-0000DB000000}"/>
    <cellStyle name="Normal 15" xfId="55" xr:uid="{00000000-0005-0000-0000-0000DC000000}"/>
    <cellStyle name="Normal 15 2" xfId="174" xr:uid="{00000000-0005-0000-0000-0000DD000000}"/>
    <cellStyle name="Normal 16" xfId="175" xr:uid="{00000000-0005-0000-0000-0000DE000000}"/>
    <cellStyle name="Normal 17" xfId="75" xr:uid="{00000000-0005-0000-0000-0000DF000000}"/>
    <cellStyle name="Normal 17 2" xfId="211" xr:uid="{00000000-0005-0000-0000-0000E0000000}"/>
    <cellStyle name="Normal 17 2 2" xfId="312" xr:uid="{00000000-0005-0000-0000-0000E1000000}"/>
    <cellStyle name="Normal 17 3" xfId="284" xr:uid="{00000000-0005-0000-0000-0000E2000000}"/>
    <cellStyle name="Normal 18" xfId="86" xr:uid="{00000000-0005-0000-0000-0000E3000000}"/>
    <cellStyle name="Normal 18 2" xfId="87" xr:uid="{00000000-0005-0000-0000-0000E4000000}"/>
    <cellStyle name="Normal 18 2 2" xfId="244" xr:uid="{00000000-0005-0000-0000-0000E5000000}"/>
    <cellStyle name="Normal 18 3" xfId="176" xr:uid="{00000000-0005-0000-0000-0000E6000000}"/>
    <cellStyle name="Normal 19" xfId="177" xr:uid="{00000000-0005-0000-0000-0000E7000000}"/>
    <cellStyle name="Normal 19 2" xfId="329" xr:uid="{00000000-0005-0000-0000-0000E8000000}"/>
    <cellStyle name="Normal 19 3" xfId="297" xr:uid="{00000000-0005-0000-0000-0000E9000000}"/>
    <cellStyle name="Normal 2" xfId="1" xr:uid="{00000000-0005-0000-0000-0000EA000000}"/>
    <cellStyle name="Normal 2 2" xfId="56" xr:uid="{00000000-0005-0000-0000-0000EB000000}"/>
    <cellStyle name="Normal 2 2 2" xfId="15" xr:uid="{00000000-0005-0000-0000-0000EC000000}"/>
    <cellStyle name="Normal 2 2 2 2" xfId="74" xr:uid="{00000000-0005-0000-0000-0000ED000000}"/>
    <cellStyle name="Normal 2 2 2 2 2" xfId="178" xr:uid="{00000000-0005-0000-0000-0000EE000000}"/>
    <cellStyle name="Normal 2 2 2 3" xfId="17" xr:uid="{00000000-0005-0000-0000-0000EF000000}"/>
    <cellStyle name="Normal 2 2 2 3 2" xfId="212" xr:uid="{00000000-0005-0000-0000-0000F0000000}"/>
    <cellStyle name="Normal 2 2 2 4" xfId="179" xr:uid="{00000000-0005-0000-0000-0000F1000000}"/>
    <cellStyle name="Normal 2 2 3" xfId="180" xr:uid="{00000000-0005-0000-0000-0000F2000000}"/>
    <cellStyle name="Normal 2 3" xfId="8" xr:uid="{00000000-0005-0000-0000-0000F3000000}"/>
    <cellStyle name="Normal 2 3 2" xfId="181" xr:uid="{00000000-0005-0000-0000-0000F4000000}"/>
    <cellStyle name="Normal 2 3 3" xfId="32" xr:uid="{00000000-0005-0000-0000-0000F5000000}"/>
    <cellStyle name="Normal 2 4" xfId="182" xr:uid="{00000000-0005-0000-0000-0000F6000000}"/>
    <cellStyle name="Normal 2 4 2" xfId="245" xr:uid="{00000000-0005-0000-0000-0000F7000000}"/>
    <cellStyle name="Normal 2 5" xfId="183" xr:uid="{00000000-0005-0000-0000-0000F8000000}"/>
    <cellStyle name="Normal 20" xfId="100" xr:uid="{00000000-0005-0000-0000-0000F9000000}"/>
    <cellStyle name="Normal 20 2" xfId="258" xr:uid="{00000000-0005-0000-0000-0000FA000000}"/>
    <cellStyle name="Normal 20 3" xfId="298" xr:uid="{00000000-0005-0000-0000-0000FB000000}"/>
    <cellStyle name="Normal 21" xfId="184" xr:uid="{00000000-0005-0000-0000-0000FC000000}"/>
    <cellStyle name="Normal 21 2" xfId="330" xr:uid="{00000000-0005-0000-0000-0000FD000000}"/>
    <cellStyle name="Normal 22" xfId="251" xr:uid="{00000000-0005-0000-0000-0000FE000000}"/>
    <cellStyle name="Normal 23" xfId="185" xr:uid="{00000000-0005-0000-0000-0000FF000000}"/>
    <cellStyle name="Normal 24" xfId="186" xr:uid="{00000000-0005-0000-0000-000000010000}"/>
    <cellStyle name="Normal 25" xfId="249" xr:uid="{00000000-0005-0000-0000-000001010000}"/>
    <cellStyle name="Normal 25 2" xfId="275" xr:uid="{00000000-0005-0000-0000-000002010000}"/>
    <cellStyle name="Normal 26" xfId="274" xr:uid="{00000000-0005-0000-0000-000003010000}"/>
    <cellStyle name="Normal 3" xfId="4" xr:uid="{00000000-0005-0000-0000-000004010000}"/>
    <cellStyle name="Normal 3 2" xfId="29" xr:uid="{00000000-0005-0000-0000-000005010000}"/>
    <cellStyle name="Normal 3 2 2" xfId="39" xr:uid="{00000000-0005-0000-0000-000006010000}"/>
    <cellStyle name="Normal 3 2 3" xfId="187" xr:uid="{00000000-0005-0000-0000-000007010000}"/>
    <cellStyle name="Normal 3 2 3 2" xfId="290" xr:uid="{00000000-0005-0000-0000-000008010000}"/>
    <cellStyle name="Normal 3 3" xfId="37" xr:uid="{00000000-0005-0000-0000-000009010000}"/>
    <cellStyle name="Normal 3 3 2" xfId="213" xr:uid="{00000000-0005-0000-0000-00000A010000}"/>
    <cellStyle name="Normal 3 3 3" xfId="310" xr:uid="{00000000-0005-0000-0000-00000B010000}"/>
    <cellStyle name="Normal 3 3 4" xfId="282" xr:uid="{00000000-0005-0000-0000-00000C010000}"/>
    <cellStyle name="Normal 3 4" xfId="57" xr:uid="{00000000-0005-0000-0000-00000D010000}"/>
    <cellStyle name="Normal 3 4 2" xfId="188" xr:uid="{00000000-0005-0000-0000-00000E010000}"/>
    <cellStyle name="Normal 3 4 2 2" xfId="324" xr:uid="{00000000-0005-0000-0000-00000F010000}"/>
    <cellStyle name="Normal 3 5" xfId="14" xr:uid="{00000000-0005-0000-0000-000010010000}"/>
    <cellStyle name="Normal 3 5 2" xfId="300" xr:uid="{00000000-0005-0000-0000-000011010000}"/>
    <cellStyle name="Normal 4" xfId="6" xr:uid="{00000000-0005-0000-0000-000012010000}"/>
    <cellStyle name="Normal 4 2" xfId="189" xr:uid="{00000000-0005-0000-0000-000013010000}"/>
    <cellStyle name="Normal 4 2 2" xfId="190" xr:uid="{00000000-0005-0000-0000-000014010000}"/>
    <cellStyle name="Normal 4 3" xfId="191" xr:uid="{00000000-0005-0000-0000-000015010000}"/>
    <cellStyle name="Normal 4 4" xfId="254" xr:uid="{00000000-0005-0000-0000-000016010000}"/>
    <cellStyle name="Normal 48" xfId="107" xr:uid="{00000000-0005-0000-0000-000017010000}"/>
    <cellStyle name="Normal 48 2" xfId="214" xr:uid="{00000000-0005-0000-0000-000018010000}"/>
    <cellStyle name="Normal 5" xfId="31" xr:uid="{00000000-0005-0000-0000-000019010000}"/>
    <cellStyle name="Normal 5 2" xfId="108" xr:uid="{00000000-0005-0000-0000-00001A010000}"/>
    <cellStyle name="Normal 5 2 2" xfId="215" xr:uid="{00000000-0005-0000-0000-00001B010000}"/>
    <cellStyle name="Normal 5 3" xfId="192" xr:uid="{00000000-0005-0000-0000-00001C010000}"/>
    <cellStyle name="Normal 5 3 2" xfId="40" xr:uid="{00000000-0005-0000-0000-00001D010000}"/>
    <cellStyle name="Normal 5 3 2 2" xfId="220" xr:uid="{00000000-0005-0000-0000-00001E010000}"/>
    <cellStyle name="Normal 5 3 3" xfId="279" xr:uid="{00000000-0005-0000-0000-00001F010000}"/>
    <cellStyle name="Normal 5 4" xfId="23" xr:uid="{00000000-0005-0000-0000-000020010000}"/>
    <cellStyle name="Normal 5 4 2" xfId="200" xr:uid="{00000000-0005-0000-0000-000021010000}"/>
    <cellStyle name="Normal 5 4 2 2" xfId="325" xr:uid="{00000000-0005-0000-0000-000022010000}"/>
    <cellStyle name="Normal 5 4 3" xfId="216" xr:uid="{00000000-0005-0000-0000-000023010000}"/>
    <cellStyle name="Normal 6" xfId="58" xr:uid="{00000000-0005-0000-0000-000024010000}"/>
    <cellStyle name="Normal 6 2" xfId="193" xr:uid="{00000000-0005-0000-0000-000025010000}"/>
    <cellStyle name="Normal 6 2 2" xfId="292" xr:uid="{00000000-0005-0000-0000-000026010000}"/>
    <cellStyle name="Normal 6 2 2 2" xfId="326" xr:uid="{00000000-0005-0000-0000-000027010000}"/>
    <cellStyle name="Normal 6 2 3" xfId="311" xr:uid="{00000000-0005-0000-0000-000028010000}"/>
    <cellStyle name="Normal 6 2 4" xfId="283" xr:uid="{00000000-0005-0000-0000-000029010000}"/>
    <cellStyle name="Normal 6 3" xfId="73" xr:uid="{00000000-0005-0000-0000-00002A010000}"/>
    <cellStyle name="Normal 6 3 2" xfId="246" xr:uid="{00000000-0005-0000-0000-00002B010000}"/>
    <cellStyle name="Normal 6 3 3" xfId="291" xr:uid="{00000000-0005-0000-0000-00002C010000}"/>
    <cellStyle name="Normal 6 4" xfId="109" xr:uid="{00000000-0005-0000-0000-00002D010000}"/>
    <cellStyle name="Normal 6 4 2" xfId="299" xr:uid="{00000000-0005-0000-0000-00002E010000}"/>
    <cellStyle name="Normal 7" xfId="16" xr:uid="{00000000-0005-0000-0000-00002F010000}"/>
    <cellStyle name="Normal 7 2" xfId="41" xr:uid="{00000000-0005-0000-0000-000030010000}"/>
    <cellStyle name="Normal 7 2 2" xfId="194" xr:uid="{00000000-0005-0000-0000-000031010000}"/>
    <cellStyle name="Normal 7 2 2 2" xfId="247" xr:uid="{00000000-0005-0000-0000-000032010000}"/>
    <cellStyle name="Normal 7 2 3" xfId="218" xr:uid="{00000000-0005-0000-0000-000033010000}"/>
    <cellStyle name="Normal 7 3" xfId="35" xr:uid="{00000000-0005-0000-0000-000034010000}"/>
    <cellStyle name="Normal 7 3 2" xfId="219" xr:uid="{00000000-0005-0000-0000-000035010000}"/>
    <cellStyle name="Normal 7 3 2 2" xfId="294" xr:uid="{00000000-0005-0000-0000-000036010000}"/>
    <cellStyle name="Normal 7 3 3" xfId="110" xr:uid="{00000000-0005-0000-0000-000037010000}"/>
    <cellStyle name="Normal 7 3 3 2" xfId="328" xr:uid="{00000000-0005-0000-0000-000038010000}"/>
    <cellStyle name="Normal 7 4" xfId="195" xr:uid="{00000000-0005-0000-0000-000039010000}"/>
    <cellStyle name="Normal 7 4 2" xfId="327" xr:uid="{00000000-0005-0000-0000-00003A010000}"/>
    <cellStyle name="Normal 7 4 3" xfId="293" xr:uid="{00000000-0005-0000-0000-00003B010000}"/>
    <cellStyle name="Normal 7 5" xfId="217" xr:uid="{00000000-0005-0000-0000-00003C010000}"/>
    <cellStyle name="Normal 7 6" xfId="252" xr:uid="{00000000-0005-0000-0000-00003D010000}"/>
    <cellStyle name="Normal 7 7" xfId="19" xr:uid="{00000000-0005-0000-0000-00003E010000}"/>
    <cellStyle name="Normal 7 8" xfId="278" xr:uid="{00000000-0005-0000-0000-00003F010000}"/>
    <cellStyle name="Normal 8" xfId="21" xr:uid="{00000000-0005-0000-0000-000040010000}"/>
    <cellStyle name="Normal 8 2" xfId="196" xr:uid="{00000000-0005-0000-0000-000041010000}"/>
    <cellStyle name="Normal 9" xfId="42" xr:uid="{00000000-0005-0000-0000-000042010000}"/>
    <cellStyle name="Normal 9 2" xfId="198" xr:uid="{00000000-0005-0000-0000-000043010000}"/>
    <cellStyle name="Normal 9 2 2" xfId="296" xr:uid="{00000000-0005-0000-0000-000044010000}"/>
    <cellStyle name="Normal 9 2 3" xfId="303" xr:uid="{00000000-0005-0000-0000-000045010000}"/>
    <cellStyle name="Normal 9 3" xfId="248" xr:uid="{00000000-0005-0000-0000-000046010000}"/>
    <cellStyle name="Normal 9 3 2" xfId="295" xr:uid="{00000000-0005-0000-0000-000047010000}"/>
    <cellStyle name="Normal 9 4" xfId="197" xr:uid="{00000000-0005-0000-0000-000048010000}"/>
    <cellStyle name="Normal_GSANCHEZ 2" xfId="2" xr:uid="{00000000-0005-0000-0000-000049010000}"/>
    <cellStyle name="Normal_Presupuestos corregidos y aumentados(BUSTAMANTE)" xfId="3" xr:uid="{00000000-0005-0000-0000-00004A010000}"/>
    <cellStyle name="Percent 2" xfId="277" xr:uid="{00000000-0005-0000-0000-00004B010000}"/>
    <cellStyle name="Porcentaje 2" xfId="199" xr:uid="{00000000-0005-0000-0000-00004C010000}"/>
    <cellStyle name="Porcentaje 2 2" xfId="259" xr:uid="{00000000-0005-0000-0000-00004D010000}"/>
  </cellStyles>
  <dxfs count="46">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99FFCC"/>
        </patternFill>
      </fill>
    </dxf>
    <dxf>
      <font>
        <b val="0"/>
        <i/>
      </font>
      <fill>
        <patternFill>
          <bgColor rgb="FFFF0000"/>
        </patternFill>
      </fill>
    </dxf>
    <dxf>
      <fill>
        <patternFill>
          <bgColor rgb="FFFFC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FFC000"/>
        </patternFill>
      </fill>
    </dxf>
    <dxf>
      <fill>
        <patternFill>
          <bgColor rgb="FF99FFCC"/>
        </patternFill>
      </fill>
    </dxf>
    <dxf>
      <font>
        <b val="0"/>
        <i/>
      </font>
      <fill>
        <patternFill>
          <bgColor rgb="FFFF0000"/>
        </patternFill>
      </fill>
    </dxf>
    <dxf>
      <fill>
        <patternFill>
          <bgColor rgb="FF99FFCC"/>
        </patternFill>
      </fill>
    </dxf>
    <dxf>
      <fill>
        <patternFill>
          <bgColor rgb="FFFFC000"/>
        </patternFill>
      </fill>
    </dxf>
    <dxf>
      <font>
        <b val="0"/>
        <i/>
      </font>
      <fill>
        <patternFill>
          <bgColor rgb="FFFF0000"/>
        </patternFill>
      </fill>
    </dxf>
    <dxf>
      <fill>
        <patternFill>
          <bgColor rgb="FF99FFCC"/>
        </patternFill>
      </fill>
    </dxf>
    <dxf>
      <fill>
        <patternFill>
          <bgColor rgb="FFFFC000"/>
        </patternFill>
      </fill>
    </dxf>
    <dxf>
      <font>
        <b val="0"/>
        <i/>
      </font>
      <fill>
        <patternFill>
          <bgColor rgb="FFFF0000"/>
        </patternFill>
      </fill>
    </dxf>
  </dxfs>
  <tableStyles count="0" defaultTableStyle="TableStyleMedium2" defaultPivotStyle="PivotStyleLight16"/>
  <colors>
    <mruColors>
      <color rgb="FFC0E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21919</xdr:colOff>
      <xdr:row>0</xdr:row>
      <xdr:rowOff>0</xdr:rowOff>
    </xdr:from>
    <xdr:to>
      <xdr:col>2</xdr:col>
      <xdr:colOff>1828774</xdr:colOff>
      <xdr:row>4</xdr:row>
      <xdr:rowOff>142875</xdr:rowOff>
    </xdr:to>
    <xdr:pic>
      <xdr:nvPicPr>
        <xdr:cNvPr id="3" name="2 Imagen">
          <a:extLst>
            <a:ext uri="{FF2B5EF4-FFF2-40B4-BE49-F238E27FC236}">
              <a16:creationId xmlns:a16="http://schemas.microsoft.com/office/drawing/2014/main" id="{00000000-0008-0000-0000-00000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810" y="0"/>
          <a:ext cx="1806855" cy="855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202041</xdr:colOff>
      <xdr:row>0</xdr:row>
      <xdr:rowOff>0</xdr:rowOff>
    </xdr:from>
    <xdr:to>
      <xdr:col>1</xdr:col>
      <xdr:colOff>1104899</xdr:colOff>
      <xdr:row>4</xdr:row>
      <xdr:rowOff>123824</xdr:rowOff>
    </xdr:to>
    <xdr:pic>
      <xdr:nvPicPr>
        <xdr:cNvPr id="3" name="2 Imagen">
          <a:extLst>
            <a:ext uri="{FF2B5EF4-FFF2-40B4-BE49-F238E27FC236}">
              <a16:creationId xmlns:a16="http://schemas.microsoft.com/office/drawing/2014/main" id="{00000000-0008-0000-0100-000003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041" y="0"/>
          <a:ext cx="1807733" cy="809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8"/>
  <sheetViews>
    <sheetView showGridLines="0" tabSelected="1" topLeftCell="A275" zoomScaleNormal="100" workbookViewId="0">
      <selection activeCell="H278" sqref="H278"/>
    </sheetView>
  </sheetViews>
  <sheetFormatPr baseColWidth="10" defaultColWidth="11.42578125" defaultRowHeight="12.75" outlineLevelCol="1"/>
  <cols>
    <col min="1" max="1" width="14.5703125" style="40" customWidth="1" outlineLevel="1"/>
    <col min="2" max="2" width="18.42578125" style="35" customWidth="1"/>
    <col min="3" max="3" width="69.42578125" style="43" customWidth="1"/>
    <col min="4" max="4" width="13.28515625" style="39" bestFit="1" customWidth="1"/>
    <col min="5" max="5" width="15.7109375" style="37" bestFit="1" customWidth="1"/>
    <col min="6" max="6" width="13.140625" style="53" customWidth="1"/>
    <col min="7" max="7" width="21.140625" style="10" bestFit="1" customWidth="1"/>
    <col min="8" max="8" width="17.140625" style="114" customWidth="1"/>
    <col min="9" max="9" width="17.7109375" style="54" bestFit="1" customWidth="1"/>
    <col min="10" max="249" width="11.42578125" style="1"/>
    <col min="250" max="250" width="6.85546875" style="1" customWidth="1"/>
    <col min="251" max="251" width="13" style="1" customWidth="1"/>
    <col min="252" max="252" width="44.28515625" style="1" customWidth="1"/>
    <col min="253" max="253" width="7.42578125" style="1" customWidth="1"/>
    <col min="254" max="254" width="11.140625" style="1" customWidth="1"/>
    <col min="255" max="255" width="11.42578125" style="1"/>
    <col min="256" max="256" width="23.28515625" style="1" customWidth="1"/>
    <col min="257" max="257" width="0" style="1" hidden="1" customWidth="1"/>
    <col min="258" max="258" width="12.28515625" style="1" customWidth="1"/>
    <col min="259" max="505" width="11.42578125" style="1"/>
    <col min="506" max="506" width="6.85546875" style="1" customWidth="1"/>
    <col min="507" max="507" width="13" style="1" customWidth="1"/>
    <col min="508" max="508" width="44.28515625" style="1" customWidth="1"/>
    <col min="509" max="509" width="7.42578125" style="1" customWidth="1"/>
    <col min="510" max="510" width="11.140625" style="1" customWidth="1"/>
    <col min="511" max="511" width="11.42578125" style="1"/>
    <col min="512" max="512" width="23.28515625" style="1" customWidth="1"/>
    <col min="513" max="513" width="0" style="1" hidden="1" customWidth="1"/>
    <col min="514" max="514" width="12.28515625" style="1" customWidth="1"/>
    <col min="515" max="761" width="11.42578125" style="1"/>
    <col min="762" max="762" width="6.85546875" style="1" customWidth="1"/>
    <col min="763" max="763" width="13" style="1" customWidth="1"/>
    <col min="764" max="764" width="44.28515625" style="1" customWidth="1"/>
    <col min="765" max="765" width="7.42578125" style="1" customWidth="1"/>
    <col min="766" max="766" width="11.140625" style="1" customWidth="1"/>
    <col min="767" max="767" width="11.42578125" style="1"/>
    <col min="768" max="768" width="23.28515625" style="1" customWidth="1"/>
    <col min="769" max="769" width="0" style="1" hidden="1" customWidth="1"/>
    <col min="770" max="770" width="12.28515625" style="1" customWidth="1"/>
    <col min="771" max="1017" width="11.42578125" style="1"/>
    <col min="1018" max="1018" width="6.85546875" style="1" customWidth="1"/>
    <col min="1019" max="1019" width="13" style="1" customWidth="1"/>
    <col min="1020" max="1020" width="44.28515625" style="1" customWidth="1"/>
    <col min="1021" max="1021" width="7.42578125" style="1" customWidth="1"/>
    <col min="1022" max="1022" width="11.140625" style="1" customWidth="1"/>
    <col min="1023" max="1023" width="11.42578125" style="1"/>
    <col min="1024" max="1024" width="23.28515625" style="1" customWidth="1"/>
    <col min="1025" max="1025" width="0" style="1" hidden="1" customWidth="1"/>
    <col min="1026" max="1026" width="12.28515625" style="1" customWidth="1"/>
    <col min="1027" max="1273" width="11.42578125" style="1"/>
    <col min="1274" max="1274" width="6.85546875" style="1" customWidth="1"/>
    <col min="1275" max="1275" width="13" style="1" customWidth="1"/>
    <col min="1276" max="1276" width="44.28515625" style="1" customWidth="1"/>
    <col min="1277" max="1277" width="7.42578125" style="1" customWidth="1"/>
    <col min="1278" max="1278" width="11.140625" style="1" customWidth="1"/>
    <col min="1279" max="1279" width="11.42578125" style="1"/>
    <col min="1280" max="1280" width="23.28515625" style="1" customWidth="1"/>
    <col min="1281" max="1281" width="0" style="1" hidden="1" customWidth="1"/>
    <col min="1282" max="1282" width="12.28515625" style="1" customWidth="1"/>
    <col min="1283" max="1529" width="11.42578125" style="1"/>
    <col min="1530" max="1530" width="6.85546875" style="1" customWidth="1"/>
    <col min="1531" max="1531" width="13" style="1" customWidth="1"/>
    <col min="1532" max="1532" width="44.28515625" style="1" customWidth="1"/>
    <col min="1533" max="1533" width="7.42578125" style="1" customWidth="1"/>
    <col min="1534" max="1534" width="11.140625" style="1" customWidth="1"/>
    <col min="1535" max="1535" width="11.42578125" style="1"/>
    <col min="1536" max="1536" width="23.28515625" style="1" customWidth="1"/>
    <col min="1537" max="1537" width="0" style="1" hidden="1" customWidth="1"/>
    <col min="1538" max="1538" width="12.28515625" style="1" customWidth="1"/>
    <col min="1539" max="1785" width="11.42578125" style="1"/>
    <col min="1786" max="1786" width="6.85546875" style="1" customWidth="1"/>
    <col min="1787" max="1787" width="13" style="1" customWidth="1"/>
    <col min="1788" max="1788" width="44.28515625" style="1" customWidth="1"/>
    <col min="1789" max="1789" width="7.42578125" style="1" customWidth="1"/>
    <col min="1790" max="1790" width="11.140625" style="1" customWidth="1"/>
    <col min="1791" max="1791" width="11.42578125" style="1"/>
    <col min="1792" max="1792" width="23.28515625" style="1" customWidth="1"/>
    <col min="1793" max="1793" width="0" style="1" hidden="1" customWidth="1"/>
    <col min="1794" max="1794" width="12.28515625" style="1" customWidth="1"/>
    <col min="1795" max="2041" width="11.42578125" style="1"/>
    <col min="2042" max="2042" width="6.85546875" style="1" customWidth="1"/>
    <col min="2043" max="2043" width="13" style="1" customWidth="1"/>
    <col min="2044" max="2044" width="44.28515625" style="1" customWidth="1"/>
    <col min="2045" max="2045" width="7.42578125" style="1" customWidth="1"/>
    <col min="2046" max="2046" width="11.140625" style="1" customWidth="1"/>
    <col min="2047" max="2047" width="11.42578125" style="1"/>
    <col min="2048" max="2048" width="23.28515625" style="1" customWidth="1"/>
    <col min="2049" max="2049" width="0" style="1" hidden="1" customWidth="1"/>
    <col min="2050" max="2050" width="12.28515625" style="1" customWidth="1"/>
    <col min="2051" max="2297" width="11.42578125" style="1"/>
    <col min="2298" max="2298" width="6.85546875" style="1" customWidth="1"/>
    <col min="2299" max="2299" width="13" style="1" customWidth="1"/>
    <col min="2300" max="2300" width="44.28515625" style="1" customWidth="1"/>
    <col min="2301" max="2301" width="7.42578125" style="1" customWidth="1"/>
    <col min="2302" max="2302" width="11.140625" style="1" customWidth="1"/>
    <col min="2303" max="2303" width="11.42578125" style="1"/>
    <col min="2304" max="2304" width="23.28515625" style="1" customWidth="1"/>
    <col min="2305" max="2305" width="0" style="1" hidden="1" customWidth="1"/>
    <col min="2306" max="2306" width="12.28515625" style="1" customWidth="1"/>
    <col min="2307" max="2553" width="11.42578125" style="1"/>
    <col min="2554" max="2554" width="6.85546875" style="1" customWidth="1"/>
    <col min="2555" max="2555" width="13" style="1" customWidth="1"/>
    <col min="2556" max="2556" width="44.28515625" style="1" customWidth="1"/>
    <col min="2557" max="2557" width="7.42578125" style="1" customWidth="1"/>
    <col min="2558" max="2558" width="11.140625" style="1" customWidth="1"/>
    <col min="2559" max="2559" width="11.42578125" style="1"/>
    <col min="2560" max="2560" width="23.28515625" style="1" customWidth="1"/>
    <col min="2561" max="2561" width="0" style="1" hidden="1" customWidth="1"/>
    <col min="2562" max="2562" width="12.28515625" style="1" customWidth="1"/>
    <col min="2563" max="2809" width="11.42578125" style="1"/>
    <col min="2810" max="2810" width="6.85546875" style="1" customWidth="1"/>
    <col min="2811" max="2811" width="13" style="1" customWidth="1"/>
    <col min="2812" max="2812" width="44.28515625" style="1" customWidth="1"/>
    <col min="2813" max="2813" width="7.42578125" style="1" customWidth="1"/>
    <col min="2814" max="2814" width="11.140625" style="1" customWidth="1"/>
    <col min="2815" max="2815" width="11.42578125" style="1"/>
    <col min="2816" max="2816" width="23.28515625" style="1" customWidth="1"/>
    <col min="2817" max="2817" width="0" style="1" hidden="1" customWidth="1"/>
    <col min="2818" max="2818" width="12.28515625" style="1" customWidth="1"/>
    <col min="2819" max="3065" width="11.42578125" style="1"/>
    <col min="3066" max="3066" width="6.85546875" style="1" customWidth="1"/>
    <col min="3067" max="3067" width="13" style="1" customWidth="1"/>
    <col min="3068" max="3068" width="44.28515625" style="1" customWidth="1"/>
    <col min="3069" max="3069" width="7.42578125" style="1" customWidth="1"/>
    <col min="3070" max="3070" width="11.140625" style="1" customWidth="1"/>
    <col min="3071" max="3071" width="11.42578125" style="1"/>
    <col min="3072" max="3072" width="23.28515625" style="1" customWidth="1"/>
    <col min="3073" max="3073" width="0" style="1" hidden="1" customWidth="1"/>
    <col min="3074" max="3074" width="12.28515625" style="1" customWidth="1"/>
    <col min="3075" max="3321" width="11.42578125" style="1"/>
    <col min="3322" max="3322" width="6.85546875" style="1" customWidth="1"/>
    <col min="3323" max="3323" width="13" style="1" customWidth="1"/>
    <col min="3324" max="3324" width="44.28515625" style="1" customWidth="1"/>
    <col min="3325" max="3325" width="7.42578125" style="1" customWidth="1"/>
    <col min="3326" max="3326" width="11.140625" style="1" customWidth="1"/>
    <col min="3327" max="3327" width="11.42578125" style="1"/>
    <col min="3328" max="3328" width="23.28515625" style="1" customWidth="1"/>
    <col min="3329" max="3329" width="0" style="1" hidden="1" customWidth="1"/>
    <col min="3330" max="3330" width="12.28515625" style="1" customWidth="1"/>
    <col min="3331" max="3577" width="11.42578125" style="1"/>
    <col min="3578" max="3578" width="6.85546875" style="1" customWidth="1"/>
    <col min="3579" max="3579" width="13" style="1" customWidth="1"/>
    <col min="3580" max="3580" width="44.28515625" style="1" customWidth="1"/>
    <col min="3581" max="3581" width="7.42578125" style="1" customWidth="1"/>
    <col min="3582" max="3582" width="11.140625" style="1" customWidth="1"/>
    <col min="3583" max="3583" width="11.42578125" style="1"/>
    <col min="3584" max="3584" width="23.28515625" style="1" customWidth="1"/>
    <col min="3585" max="3585" width="0" style="1" hidden="1" customWidth="1"/>
    <col min="3586" max="3586" width="12.28515625" style="1" customWidth="1"/>
    <col min="3587" max="3833" width="11.42578125" style="1"/>
    <col min="3834" max="3834" width="6.85546875" style="1" customWidth="1"/>
    <col min="3835" max="3835" width="13" style="1" customWidth="1"/>
    <col min="3836" max="3836" width="44.28515625" style="1" customWidth="1"/>
    <col min="3837" max="3837" width="7.42578125" style="1" customWidth="1"/>
    <col min="3838" max="3838" width="11.140625" style="1" customWidth="1"/>
    <col min="3839" max="3839" width="11.42578125" style="1"/>
    <col min="3840" max="3840" width="23.28515625" style="1" customWidth="1"/>
    <col min="3841" max="3841" width="0" style="1" hidden="1" customWidth="1"/>
    <col min="3842" max="3842" width="12.28515625" style="1" customWidth="1"/>
    <col min="3843" max="4089" width="11.42578125" style="1"/>
    <col min="4090" max="4090" width="6.85546875" style="1" customWidth="1"/>
    <col min="4091" max="4091" width="13" style="1" customWidth="1"/>
    <col min="4092" max="4092" width="44.28515625" style="1" customWidth="1"/>
    <col min="4093" max="4093" width="7.42578125" style="1" customWidth="1"/>
    <col min="4094" max="4094" width="11.140625" style="1" customWidth="1"/>
    <col min="4095" max="4095" width="11.42578125" style="1"/>
    <col min="4096" max="4096" width="23.28515625" style="1" customWidth="1"/>
    <col min="4097" max="4097" width="0" style="1" hidden="1" customWidth="1"/>
    <col min="4098" max="4098" width="12.28515625" style="1" customWidth="1"/>
    <col min="4099" max="4345" width="11.42578125" style="1"/>
    <col min="4346" max="4346" width="6.85546875" style="1" customWidth="1"/>
    <col min="4347" max="4347" width="13" style="1" customWidth="1"/>
    <col min="4348" max="4348" width="44.28515625" style="1" customWidth="1"/>
    <col min="4349" max="4349" width="7.42578125" style="1" customWidth="1"/>
    <col min="4350" max="4350" width="11.140625" style="1" customWidth="1"/>
    <col min="4351" max="4351" width="11.42578125" style="1"/>
    <col min="4352" max="4352" width="23.28515625" style="1" customWidth="1"/>
    <col min="4353" max="4353" width="0" style="1" hidden="1" customWidth="1"/>
    <col min="4354" max="4354" width="12.28515625" style="1" customWidth="1"/>
    <col min="4355" max="4601" width="11.42578125" style="1"/>
    <col min="4602" max="4602" width="6.85546875" style="1" customWidth="1"/>
    <col min="4603" max="4603" width="13" style="1" customWidth="1"/>
    <col min="4604" max="4604" width="44.28515625" style="1" customWidth="1"/>
    <col min="4605" max="4605" width="7.42578125" style="1" customWidth="1"/>
    <col min="4606" max="4606" width="11.140625" style="1" customWidth="1"/>
    <col min="4607" max="4607" width="11.42578125" style="1"/>
    <col min="4608" max="4608" width="23.28515625" style="1" customWidth="1"/>
    <col min="4609" max="4609" width="0" style="1" hidden="1" customWidth="1"/>
    <col min="4610" max="4610" width="12.28515625" style="1" customWidth="1"/>
    <col min="4611" max="4857" width="11.42578125" style="1"/>
    <col min="4858" max="4858" width="6.85546875" style="1" customWidth="1"/>
    <col min="4859" max="4859" width="13" style="1" customWidth="1"/>
    <col min="4860" max="4860" width="44.28515625" style="1" customWidth="1"/>
    <col min="4861" max="4861" width="7.42578125" style="1" customWidth="1"/>
    <col min="4862" max="4862" width="11.140625" style="1" customWidth="1"/>
    <col min="4863" max="4863" width="11.42578125" style="1"/>
    <col min="4864" max="4864" width="23.28515625" style="1" customWidth="1"/>
    <col min="4865" max="4865" width="0" style="1" hidden="1" customWidth="1"/>
    <col min="4866" max="4866" width="12.28515625" style="1" customWidth="1"/>
    <col min="4867" max="5113" width="11.42578125" style="1"/>
    <col min="5114" max="5114" width="6.85546875" style="1" customWidth="1"/>
    <col min="5115" max="5115" width="13" style="1" customWidth="1"/>
    <col min="5116" max="5116" width="44.28515625" style="1" customWidth="1"/>
    <col min="5117" max="5117" width="7.42578125" style="1" customWidth="1"/>
    <col min="5118" max="5118" width="11.140625" style="1" customWidth="1"/>
    <col min="5119" max="5119" width="11.42578125" style="1"/>
    <col min="5120" max="5120" width="23.28515625" style="1" customWidth="1"/>
    <col min="5121" max="5121" width="0" style="1" hidden="1" customWidth="1"/>
    <col min="5122" max="5122" width="12.28515625" style="1" customWidth="1"/>
    <col min="5123" max="5369" width="11.42578125" style="1"/>
    <col min="5370" max="5370" width="6.85546875" style="1" customWidth="1"/>
    <col min="5371" max="5371" width="13" style="1" customWidth="1"/>
    <col min="5372" max="5372" width="44.28515625" style="1" customWidth="1"/>
    <col min="5373" max="5373" width="7.42578125" style="1" customWidth="1"/>
    <col min="5374" max="5374" width="11.140625" style="1" customWidth="1"/>
    <col min="5375" max="5375" width="11.42578125" style="1"/>
    <col min="5376" max="5376" width="23.28515625" style="1" customWidth="1"/>
    <col min="5377" max="5377" width="0" style="1" hidden="1" customWidth="1"/>
    <col min="5378" max="5378" width="12.28515625" style="1" customWidth="1"/>
    <col min="5379" max="5625" width="11.42578125" style="1"/>
    <col min="5626" max="5626" width="6.85546875" style="1" customWidth="1"/>
    <col min="5627" max="5627" width="13" style="1" customWidth="1"/>
    <col min="5628" max="5628" width="44.28515625" style="1" customWidth="1"/>
    <col min="5629" max="5629" width="7.42578125" style="1" customWidth="1"/>
    <col min="5630" max="5630" width="11.140625" style="1" customWidth="1"/>
    <col min="5631" max="5631" width="11.42578125" style="1"/>
    <col min="5632" max="5632" width="23.28515625" style="1" customWidth="1"/>
    <col min="5633" max="5633" width="0" style="1" hidden="1" customWidth="1"/>
    <col min="5634" max="5634" width="12.28515625" style="1" customWidth="1"/>
    <col min="5635" max="5881" width="11.42578125" style="1"/>
    <col min="5882" max="5882" width="6.85546875" style="1" customWidth="1"/>
    <col min="5883" max="5883" width="13" style="1" customWidth="1"/>
    <col min="5884" max="5884" width="44.28515625" style="1" customWidth="1"/>
    <col min="5885" max="5885" width="7.42578125" style="1" customWidth="1"/>
    <col min="5886" max="5886" width="11.140625" style="1" customWidth="1"/>
    <col min="5887" max="5887" width="11.42578125" style="1"/>
    <col min="5888" max="5888" width="23.28515625" style="1" customWidth="1"/>
    <col min="5889" max="5889" width="0" style="1" hidden="1" customWidth="1"/>
    <col min="5890" max="5890" width="12.28515625" style="1" customWidth="1"/>
    <col min="5891" max="6137" width="11.42578125" style="1"/>
    <col min="6138" max="6138" width="6.85546875" style="1" customWidth="1"/>
    <col min="6139" max="6139" width="13" style="1" customWidth="1"/>
    <col min="6140" max="6140" width="44.28515625" style="1" customWidth="1"/>
    <col min="6141" max="6141" width="7.42578125" style="1" customWidth="1"/>
    <col min="6142" max="6142" width="11.140625" style="1" customWidth="1"/>
    <col min="6143" max="6143" width="11.42578125" style="1"/>
    <col min="6144" max="6144" width="23.28515625" style="1" customWidth="1"/>
    <col min="6145" max="6145" width="0" style="1" hidden="1" customWidth="1"/>
    <col min="6146" max="6146" width="12.28515625" style="1" customWidth="1"/>
    <col min="6147" max="6393" width="11.42578125" style="1"/>
    <col min="6394" max="6394" width="6.85546875" style="1" customWidth="1"/>
    <col min="6395" max="6395" width="13" style="1" customWidth="1"/>
    <col min="6396" max="6396" width="44.28515625" style="1" customWidth="1"/>
    <col min="6397" max="6397" width="7.42578125" style="1" customWidth="1"/>
    <col min="6398" max="6398" width="11.140625" style="1" customWidth="1"/>
    <col min="6399" max="6399" width="11.42578125" style="1"/>
    <col min="6400" max="6400" width="23.28515625" style="1" customWidth="1"/>
    <col min="6401" max="6401" width="0" style="1" hidden="1" customWidth="1"/>
    <col min="6402" max="6402" width="12.28515625" style="1" customWidth="1"/>
    <col min="6403" max="6649" width="11.42578125" style="1"/>
    <col min="6650" max="6650" width="6.85546875" style="1" customWidth="1"/>
    <col min="6651" max="6651" width="13" style="1" customWidth="1"/>
    <col min="6652" max="6652" width="44.28515625" style="1" customWidth="1"/>
    <col min="6653" max="6653" width="7.42578125" style="1" customWidth="1"/>
    <col min="6654" max="6654" width="11.140625" style="1" customWidth="1"/>
    <col min="6655" max="6655" width="11.42578125" style="1"/>
    <col min="6656" max="6656" width="23.28515625" style="1" customWidth="1"/>
    <col min="6657" max="6657" width="0" style="1" hidden="1" customWidth="1"/>
    <col min="6658" max="6658" width="12.28515625" style="1" customWidth="1"/>
    <col min="6659" max="6905" width="11.42578125" style="1"/>
    <col min="6906" max="6906" width="6.85546875" style="1" customWidth="1"/>
    <col min="6907" max="6907" width="13" style="1" customWidth="1"/>
    <col min="6908" max="6908" width="44.28515625" style="1" customWidth="1"/>
    <col min="6909" max="6909" width="7.42578125" style="1" customWidth="1"/>
    <col min="6910" max="6910" width="11.140625" style="1" customWidth="1"/>
    <col min="6911" max="6911" width="11.42578125" style="1"/>
    <col min="6912" max="6912" width="23.28515625" style="1" customWidth="1"/>
    <col min="6913" max="6913" width="0" style="1" hidden="1" customWidth="1"/>
    <col min="6914" max="6914" width="12.28515625" style="1" customWidth="1"/>
    <col min="6915" max="7161" width="11.42578125" style="1"/>
    <col min="7162" max="7162" width="6.85546875" style="1" customWidth="1"/>
    <col min="7163" max="7163" width="13" style="1" customWidth="1"/>
    <col min="7164" max="7164" width="44.28515625" style="1" customWidth="1"/>
    <col min="7165" max="7165" width="7.42578125" style="1" customWidth="1"/>
    <col min="7166" max="7166" width="11.140625" style="1" customWidth="1"/>
    <col min="7167" max="7167" width="11.42578125" style="1"/>
    <col min="7168" max="7168" width="23.28515625" style="1" customWidth="1"/>
    <col min="7169" max="7169" width="0" style="1" hidden="1" customWidth="1"/>
    <col min="7170" max="7170" width="12.28515625" style="1" customWidth="1"/>
    <col min="7171" max="7417" width="11.42578125" style="1"/>
    <col min="7418" max="7418" width="6.85546875" style="1" customWidth="1"/>
    <col min="7419" max="7419" width="13" style="1" customWidth="1"/>
    <col min="7420" max="7420" width="44.28515625" style="1" customWidth="1"/>
    <col min="7421" max="7421" width="7.42578125" style="1" customWidth="1"/>
    <col min="7422" max="7422" width="11.140625" style="1" customWidth="1"/>
    <col min="7423" max="7423" width="11.42578125" style="1"/>
    <col min="7424" max="7424" width="23.28515625" style="1" customWidth="1"/>
    <col min="7425" max="7425" width="0" style="1" hidden="1" customWidth="1"/>
    <col min="7426" max="7426" width="12.28515625" style="1" customWidth="1"/>
    <col min="7427" max="7673" width="11.42578125" style="1"/>
    <col min="7674" max="7674" width="6.85546875" style="1" customWidth="1"/>
    <col min="7675" max="7675" width="13" style="1" customWidth="1"/>
    <col min="7676" max="7676" width="44.28515625" style="1" customWidth="1"/>
    <col min="7677" max="7677" width="7.42578125" style="1" customWidth="1"/>
    <col min="7678" max="7678" width="11.140625" style="1" customWidth="1"/>
    <col min="7679" max="7679" width="11.42578125" style="1"/>
    <col min="7680" max="7680" width="23.28515625" style="1" customWidth="1"/>
    <col min="7681" max="7681" width="0" style="1" hidden="1" customWidth="1"/>
    <col min="7682" max="7682" width="12.28515625" style="1" customWidth="1"/>
    <col min="7683" max="7929" width="11.42578125" style="1"/>
    <col min="7930" max="7930" width="6.85546875" style="1" customWidth="1"/>
    <col min="7931" max="7931" width="13" style="1" customWidth="1"/>
    <col min="7932" max="7932" width="44.28515625" style="1" customWidth="1"/>
    <col min="7933" max="7933" width="7.42578125" style="1" customWidth="1"/>
    <col min="7934" max="7934" width="11.140625" style="1" customWidth="1"/>
    <col min="7935" max="7935" width="11.42578125" style="1"/>
    <col min="7936" max="7936" width="23.28515625" style="1" customWidth="1"/>
    <col min="7937" max="7937" width="0" style="1" hidden="1" customWidth="1"/>
    <col min="7938" max="7938" width="12.28515625" style="1" customWidth="1"/>
    <col min="7939" max="8185" width="11.42578125" style="1"/>
    <col min="8186" max="8186" width="6.85546875" style="1" customWidth="1"/>
    <col min="8187" max="8187" width="13" style="1" customWidth="1"/>
    <col min="8188" max="8188" width="44.28515625" style="1" customWidth="1"/>
    <col min="8189" max="8189" width="7.42578125" style="1" customWidth="1"/>
    <col min="8190" max="8190" width="11.140625" style="1" customWidth="1"/>
    <col min="8191" max="8191" width="11.42578125" style="1"/>
    <col min="8192" max="8192" width="23.28515625" style="1" customWidth="1"/>
    <col min="8193" max="8193" width="0" style="1" hidden="1" customWidth="1"/>
    <col min="8194" max="8194" width="12.28515625" style="1" customWidth="1"/>
    <col min="8195" max="8441" width="11.42578125" style="1"/>
    <col min="8442" max="8442" width="6.85546875" style="1" customWidth="1"/>
    <col min="8443" max="8443" width="13" style="1" customWidth="1"/>
    <col min="8444" max="8444" width="44.28515625" style="1" customWidth="1"/>
    <col min="8445" max="8445" width="7.42578125" style="1" customWidth="1"/>
    <col min="8446" max="8446" width="11.140625" style="1" customWidth="1"/>
    <col min="8447" max="8447" width="11.42578125" style="1"/>
    <col min="8448" max="8448" width="23.28515625" style="1" customWidth="1"/>
    <col min="8449" max="8449" width="0" style="1" hidden="1" customWidth="1"/>
    <col min="8450" max="8450" width="12.28515625" style="1" customWidth="1"/>
    <col min="8451" max="8697" width="11.42578125" style="1"/>
    <col min="8698" max="8698" width="6.85546875" style="1" customWidth="1"/>
    <col min="8699" max="8699" width="13" style="1" customWidth="1"/>
    <col min="8700" max="8700" width="44.28515625" style="1" customWidth="1"/>
    <col min="8701" max="8701" width="7.42578125" style="1" customWidth="1"/>
    <col min="8702" max="8702" width="11.140625" style="1" customWidth="1"/>
    <col min="8703" max="8703" width="11.42578125" style="1"/>
    <col min="8704" max="8704" width="23.28515625" style="1" customWidth="1"/>
    <col min="8705" max="8705" width="0" style="1" hidden="1" customWidth="1"/>
    <col min="8706" max="8706" width="12.28515625" style="1" customWidth="1"/>
    <col min="8707" max="8953" width="11.42578125" style="1"/>
    <col min="8954" max="8954" width="6.85546875" style="1" customWidth="1"/>
    <col min="8955" max="8955" width="13" style="1" customWidth="1"/>
    <col min="8956" max="8956" width="44.28515625" style="1" customWidth="1"/>
    <col min="8957" max="8957" width="7.42578125" style="1" customWidth="1"/>
    <col min="8958" max="8958" width="11.140625" style="1" customWidth="1"/>
    <col min="8959" max="8959" width="11.42578125" style="1"/>
    <col min="8960" max="8960" width="23.28515625" style="1" customWidth="1"/>
    <col min="8961" max="8961" width="0" style="1" hidden="1" customWidth="1"/>
    <col min="8962" max="8962" width="12.28515625" style="1" customWidth="1"/>
    <col min="8963" max="9209" width="11.42578125" style="1"/>
    <col min="9210" max="9210" width="6.85546875" style="1" customWidth="1"/>
    <col min="9211" max="9211" width="13" style="1" customWidth="1"/>
    <col min="9212" max="9212" width="44.28515625" style="1" customWidth="1"/>
    <col min="9213" max="9213" width="7.42578125" style="1" customWidth="1"/>
    <col min="9214" max="9214" width="11.140625" style="1" customWidth="1"/>
    <col min="9215" max="9215" width="11.42578125" style="1"/>
    <col min="9216" max="9216" width="23.28515625" style="1" customWidth="1"/>
    <col min="9217" max="9217" width="0" style="1" hidden="1" customWidth="1"/>
    <col min="9218" max="9218" width="12.28515625" style="1" customWidth="1"/>
    <col min="9219" max="9465" width="11.42578125" style="1"/>
    <col min="9466" max="9466" width="6.85546875" style="1" customWidth="1"/>
    <col min="9467" max="9467" width="13" style="1" customWidth="1"/>
    <col min="9468" max="9468" width="44.28515625" style="1" customWidth="1"/>
    <col min="9469" max="9469" width="7.42578125" style="1" customWidth="1"/>
    <col min="9470" max="9470" width="11.140625" style="1" customWidth="1"/>
    <col min="9471" max="9471" width="11.42578125" style="1"/>
    <col min="9472" max="9472" width="23.28515625" style="1" customWidth="1"/>
    <col min="9473" max="9473" width="0" style="1" hidden="1" customWidth="1"/>
    <col min="9474" max="9474" width="12.28515625" style="1" customWidth="1"/>
    <col min="9475" max="9721" width="11.42578125" style="1"/>
    <col min="9722" max="9722" width="6.85546875" style="1" customWidth="1"/>
    <col min="9723" max="9723" width="13" style="1" customWidth="1"/>
    <col min="9724" max="9724" width="44.28515625" style="1" customWidth="1"/>
    <col min="9725" max="9725" width="7.42578125" style="1" customWidth="1"/>
    <col min="9726" max="9726" width="11.140625" style="1" customWidth="1"/>
    <col min="9727" max="9727" width="11.42578125" style="1"/>
    <col min="9728" max="9728" width="23.28515625" style="1" customWidth="1"/>
    <col min="9729" max="9729" width="0" style="1" hidden="1" customWidth="1"/>
    <col min="9730" max="9730" width="12.28515625" style="1" customWidth="1"/>
    <col min="9731" max="9977" width="11.42578125" style="1"/>
    <col min="9978" max="9978" width="6.85546875" style="1" customWidth="1"/>
    <col min="9979" max="9979" width="13" style="1" customWidth="1"/>
    <col min="9980" max="9980" width="44.28515625" style="1" customWidth="1"/>
    <col min="9981" max="9981" width="7.42578125" style="1" customWidth="1"/>
    <col min="9982" max="9982" width="11.140625" style="1" customWidth="1"/>
    <col min="9983" max="9983" width="11.42578125" style="1"/>
    <col min="9984" max="9984" width="23.28515625" style="1" customWidth="1"/>
    <col min="9985" max="9985" width="0" style="1" hidden="1" customWidth="1"/>
    <col min="9986" max="9986" width="12.28515625" style="1" customWidth="1"/>
    <col min="9987" max="10233" width="11.42578125" style="1"/>
    <col min="10234" max="10234" width="6.85546875" style="1" customWidth="1"/>
    <col min="10235" max="10235" width="13" style="1" customWidth="1"/>
    <col min="10236" max="10236" width="44.28515625" style="1" customWidth="1"/>
    <col min="10237" max="10237" width="7.42578125" style="1" customWidth="1"/>
    <col min="10238" max="10238" width="11.140625" style="1" customWidth="1"/>
    <col min="10239" max="10239" width="11.42578125" style="1"/>
    <col min="10240" max="10240" width="23.28515625" style="1" customWidth="1"/>
    <col min="10241" max="10241" width="0" style="1" hidden="1" customWidth="1"/>
    <col min="10242" max="10242" width="12.28515625" style="1" customWidth="1"/>
    <col min="10243" max="10489" width="11.42578125" style="1"/>
    <col min="10490" max="10490" width="6.85546875" style="1" customWidth="1"/>
    <col min="10491" max="10491" width="13" style="1" customWidth="1"/>
    <col min="10492" max="10492" width="44.28515625" style="1" customWidth="1"/>
    <col min="10493" max="10493" width="7.42578125" style="1" customWidth="1"/>
    <col min="10494" max="10494" width="11.140625" style="1" customWidth="1"/>
    <col min="10495" max="10495" width="11.42578125" style="1"/>
    <col min="10496" max="10496" width="23.28515625" style="1" customWidth="1"/>
    <col min="10497" max="10497" width="0" style="1" hidden="1" customWidth="1"/>
    <col min="10498" max="10498" width="12.28515625" style="1" customWidth="1"/>
    <col min="10499" max="10745" width="11.42578125" style="1"/>
    <col min="10746" max="10746" width="6.85546875" style="1" customWidth="1"/>
    <col min="10747" max="10747" width="13" style="1" customWidth="1"/>
    <col min="10748" max="10748" width="44.28515625" style="1" customWidth="1"/>
    <col min="10749" max="10749" width="7.42578125" style="1" customWidth="1"/>
    <col min="10750" max="10750" width="11.140625" style="1" customWidth="1"/>
    <col min="10751" max="10751" width="11.42578125" style="1"/>
    <col min="10752" max="10752" width="23.28515625" style="1" customWidth="1"/>
    <col min="10753" max="10753" width="0" style="1" hidden="1" customWidth="1"/>
    <col min="10754" max="10754" width="12.28515625" style="1" customWidth="1"/>
    <col min="10755" max="11001" width="11.42578125" style="1"/>
    <col min="11002" max="11002" width="6.85546875" style="1" customWidth="1"/>
    <col min="11003" max="11003" width="13" style="1" customWidth="1"/>
    <col min="11004" max="11004" width="44.28515625" style="1" customWidth="1"/>
    <col min="11005" max="11005" width="7.42578125" style="1" customWidth="1"/>
    <col min="11006" max="11006" width="11.140625" style="1" customWidth="1"/>
    <col min="11007" max="11007" width="11.42578125" style="1"/>
    <col min="11008" max="11008" width="23.28515625" style="1" customWidth="1"/>
    <col min="11009" max="11009" width="0" style="1" hidden="1" customWidth="1"/>
    <col min="11010" max="11010" width="12.28515625" style="1" customWidth="1"/>
    <col min="11011" max="11257" width="11.42578125" style="1"/>
    <col min="11258" max="11258" width="6.85546875" style="1" customWidth="1"/>
    <col min="11259" max="11259" width="13" style="1" customWidth="1"/>
    <col min="11260" max="11260" width="44.28515625" style="1" customWidth="1"/>
    <col min="11261" max="11261" width="7.42578125" style="1" customWidth="1"/>
    <col min="11262" max="11262" width="11.140625" style="1" customWidth="1"/>
    <col min="11263" max="11263" width="11.42578125" style="1"/>
    <col min="11264" max="11264" width="23.28515625" style="1" customWidth="1"/>
    <col min="11265" max="11265" width="0" style="1" hidden="1" customWidth="1"/>
    <col min="11266" max="11266" width="12.28515625" style="1" customWidth="1"/>
    <col min="11267" max="11513" width="11.42578125" style="1"/>
    <col min="11514" max="11514" width="6.85546875" style="1" customWidth="1"/>
    <col min="11515" max="11515" width="13" style="1" customWidth="1"/>
    <col min="11516" max="11516" width="44.28515625" style="1" customWidth="1"/>
    <col min="11517" max="11517" width="7.42578125" style="1" customWidth="1"/>
    <col min="11518" max="11518" width="11.140625" style="1" customWidth="1"/>
    <col min="11519" max="11519" width="11.42578125" style="1"/>
    <col min="11520" max="11520" width="23.28515625" style="1" customWidth="1"/>
    <col min="11521" max="11521" width="0" style="1" hidden="1" customWidth="1"/>
    <col min="11522" max="11522" width="12.28515625" style="1" customWidth="1"/>
    <col min="11523" max="11769" width="11.42578125" style="1"/>
    <col min="11770" max="11770" width="6.85546875" style="1" customWidth="1"/>
    <col min="11771" max="11771" width="13" style="1" customWidth="1"/>
    <col min="11772" max="11772" width="44.28515625" style="1" customWidth="1"/>
    <col min="11773" max="11773" width="7.42578125" style="1" customWidth="1"/>
    <col min="11774" max="11774" width="11.140625" style="1" customWidth="1"/>
    <col min="11775" max="11775" width="11.42578125" style="1"/>
    <col min="11776" max="11776" width="23.28515625" style="1" customWidth="1"/>
    <col min="11777" max="11777" width="0" style="1" hidden="1" customWidth="1"/>
    <col min="11778" max="11778" width="12.28515625" style="1" customWidth="1"/>
    <col min="11779" max="12025" width="11.42578125" style="1"/>
    <col min="12026" max="12026" width="6.85546875" style="1" customWidth="1"/>
    <col min="12027" max="12027" width="13" style="1" customWidth="1"/>
    <col min="12028" max="12028" width="44.28515625" style="1" customWidth="1"/>
    <col min="12029" max="12029" width="7.42578125" style="1" customWidth="1"/>
    <col min="12030" max="12030" width="11.140625" style="1" customWidth="1"/>
    <col min="12031" max="12031" width="11.42578125" style="1"/>
    <col min="12032" max="12032" width="23.28515625" style="1" customWidth="1"/>
    <col min="12033" max="12033" width="0" style="1" hidden="1" customWidth="1"/>
    <col min="12034" max="12034" width="12.28515625" style="1" customWidth="1"/>
    <col min="12035" max="12281" width="11.42578125" style="1"/>
    <col min="12282" max="12282" width="6.85546875" style="1" customWidth="1"/>
    <col min="12283" max="12283" width="13" style="1" customWidth="1"/>
    <col min="12284" max="12284" width="44.28515625" style="1" customWidth="1"/>
    <col min="12285" max="12285" width="7.42578125" style="1" customWidth="1"/>
    <col min="12286" max="12286" width="11.140625" style="1" customWidth="1"/>
    <col min="12287" max="12287" width="11.42578125" style="1"/>
    <col min="12288" max="12288" width="23.28515625" style="1" customWidth="1"/>
    <col min="12289" max="12289" width="0" style="1" hidden="1" customWidth="1"/>
    <col min="12290" max="12290" width="12.28515625" style="1" customWidth="1"/>
    <col min="12291" max="12537" width="11.42578125" style="1"/>
    <col min="12538" max="12538" width="6.85546875" style="1" customWidth="1"/>
    <col min="12539" max="12539" width="13" style="1" customWidth="1"/>
    <col min="12540" max="12540" width="44.28515625" style="1" customWidth="1"/>
    <col min="12541" max="12541" width="7.42578125" style="1" customWidth="1"/>
    <col min="12542" max="12542" width="11.140625" style="1" customWidth="1"/>
    <col min="12543" max="12543" width="11.42578125" style="1"/>
    <col min="12544" max="12544" width="23.28515625" style="1" customWidth="1"/>
    <col min="12545" max="12545" width="0" style="1" hidden="1" customWidth="1"/>
    <col min="12546" max="12546" width="12.28515625" style="1" customWidth="1"/>
    <col min="12547" max="12793" width="11.42578125" style="1"/>
    <col min="12794" max="12794" width="6.85546875" style="1" customWidth="1"/>
    <col min="12795" max="12795" width="13" style="1" customWidth="1"/>
    <col min="12796" max="12796" width="44.28515625" style="1" customWidth="1"/>
    <col min="12797" max="12797" width="7.42578125" style="1" customWidth="1"/>
    <col min="12798" max="12798" width="11.140625" style="1" customWidth="1"/>
    <col min="12799" max="12799" width="11.42578125" style="1"/>
    <col min="12800" max="12800" width="23.28515625" style="1" customWidth="1"/>
    <col min="12801" max="12801" width="0" style="1" hidden="1" customWidth="1"/>
    <col min="12802" max="12802" width="12.28515625" style="1" customWidth="1"/>
    <col min="12803" max="13049" width="11.42578125" style="1"/>
    <col min="13050" max="13050" width="6.85546875" style="1" customWidth="1"/>
    <col min="13051" max="13051" width="13" style="1" customWidth="1"/>
    <col min="13052" max="13052" width="44.28515625" style="1" customWidth="1"/>
    <col min="13053" max="13053" width="7.42578125" style="1" customWidth="1"/>
    <col min="13054" max="13054" width="11.140625" style="1" customWidth="1"/>
    <col min="13055" max="13055" width="11.42578125" style="1"/>
    <col min="13056" max="13056" width="23.28515625" style="1" customWidth="1"/>
    <col min="13057" max="13057" width="0" style="1" hidden="1" customWidth="1"/>
    <col min="13058" max="13058" width="12.28515625" style="1" customWidth="1"/>
    <col min="13059" max="13305" width="11.42578125" style="1"/>
    <col min="13306" max="13306" width="6.85546875" style="1" customWidth="1"/>
    <col min="13307" max="13307" width="13" style="1" customWidth="1"/>
    <col min="13308" max="13308" width="44.28515625" style="1" customWidth="1"/>
    <col min="13309" max="13309" width="7.42578125" style="1" customWidth="1"/>
    <col min="13310" max="13310" width="11.140625" style="1" customWidth="1"/>
    <col min="13311" max="13311" width="11.42578125" style="1"/>
    <col min="13312" max="13312" width="23.28515625" style="1" customWidth="1"/>
    <col min="13313" max="13313" width="0" style="1" hidden="1" customWidth="1"/>
    <col min="13314" max="13314" width="12.28515625" style="1" customWidth="1"/>
    <col min="13315" max="13561" width="11.42578125" style="1"/>
    <col min="13562" max="13562" width="6.85546875" style="1" customWidth="1"/>
    <col min="13563" max="13563" width="13" style="1" customWidth="1"/>
    <col min="13564" max="13564" width="44.28515625" style="1" customWidth="1"/>
    <col min="13565" max="13565" width="7.42578125" style="1" customWidth="1"/>
    <col min="13566" max="13566" width="11.140625" style="1" customWidth="1"/>
    <col min="13567" max="13567" width="11.42578125" style="1"/>
    <col min="13568" max="13568" width="23.28515625" style="1" customWidth="1"/>
    <col min="13569" max="13569" width="0" style="1" hidden="1" customWidth="1"/>
    <col min="13570" max="13570" width="12.28515625" style="1" customWidth="1"/>
    <col min="13571" max="13817" width="11.42578125" style="1"/>
    <col min="13818" max="13818" width="6.85546875" style="1" customWidth="1"/>
    <col min="13819" max="13819" width="13" style="1" customWidth="1"/>
    <col min="13820" max="13820" width="44.28515625" style="1" customWidth="1"/>
    <col min="13821" max="13821" width="7.42578125" style="1" customWidth="1"/>
    <col min="13822" max="13822" width="11.140625" style="1" customWidth="1"/>
    <col min="13823" max="13823" width="11.42578125" style="1"/>
    <col min="13824" max="13824" width="23.28515625" style="1" customWidth="1"/>
    <col min="13825" max="13825" width="0" style="1" hidden="1" customWidth="1"/>
    <col min="13826" max="13826" width="12.28515625" style="1" customWidth="1"/>
    <col min="13827" max="14073" width="11.42578125" style="1"/>
    <col min="14074" max="14074" width="6.85546875" style="1" customWidth="1"/>
    <col min="14075" max="14075" width="13" style="1" customWidth="1"/>
    <col min="14076" max="14076" width="44.28515625" style="1" customWidth="1"/>
    <col min="14077" max="14077" width="7.42578125" style="1" customWidth="1"/>
    <col min="14078" max="14078" width="11.140625" style="1" customWidth="1"/>
    <col min="14079" max="14079" width="11.42578125" style="1"/>
    <col min="14080" max="14080" width="23.28515625" style="1" customWidth="1"/>
    <col min="14081" max="14081" width="0" style="1" hidden="1" customWidth="1"/>
    <col min="14082" max="14082" width="12.28515625" style="1" customWidth="1"/>
    <col min="14083" max="14329" width="11.42578125" style="1"/>
    <col min="14330" max="14330" width="6.85546875" style="1" customWidth="1"/>
    <col min="14331" max="14331" width="13" style="1" customWidth="1"/>
    <col min="14332" max="14332" width="44.28515625" style="1" customWidth="1"/>
    <col min="14333" max="14333" width="7.42578125" style="1" customWidth="1"/>
    <col min="14334" max="14334" width="11.140625" style="1" customWidth="1"/>
    <col min="14335" max="14335" width="11.42578125" style="1"/>
    <col min="14336" max="14336" width="23.28515625" style="1" customWidth="1"/>
    <col min="14337" max="14337" width="0" style="1" hidden="1" customWidth="1"/>
    <col min="14338" max="14338" width="12.28515625" style="1" customWidth="1"/>
    <col min="14339" max="14585" width="11.42578125" style="1"/>
    <col min="14586" max="14586" width="6.85546875" style="1" customWidth="1"/>
    <col min="14587" max="14587" width="13" style="1" customWidth="1"/>
    <col min="14588" max="14588" width="44.28515625" style="1" customWidth="1"/>
    <col min="14589" max="14589" width="7.42578125" style="1" customWidth="1"/>
    <col min="14590" max="14590" width="11.140625" style="1" customWidth="1"/>
    <col min="14591" max="14591" width="11.42578125" style="1"/>
    <col min="14592" max="14592" width="23.28515625" style="1" customWidth="1"/>
    <col min="14593" max="14593" width="0" style="1" hidden="1" customWidth="1"/>
    <col min="14594" max="14594" width="12.28515625" style="1" customWidth="1"/>
    <col min="14595" max="14841" width="11.42578125" style="1"/>
    <col min="14842" max="14842" width="6.85546875" style="1" customWidth="1"/>
    <col min="14843" max="14843" width="13" style="1" customWidth="1"/>
    <col min="14844" max="14844" width="44.28515625" style="1" customWidth="1"/>
    <col min="14845" max="14845" width="7.42578125" style="1" customWidth="1"/>
    <col min="14846" max="14846" width="11.140625" style="1" customWidth="1"/>
    <col min="14847" max="14847" width="11.42578125" style="1"/>
    <col min="14848" max="14848" width="23.28515625" style="1" customWidth="1"/>
    <col min="14849" max="14849" width="0" style="1" hidden="1" customWidth="1"/>
    <col min="14850" max="14850" width="12.28515625" style="1" customWidth="1"/>
    <col min="14851" max="15097" width="11.42578125" style="1"/>
    <col min="15098" max="15098" width="6.85546875" style="1" customWidth="1"/>
    <col min="15099" max="15099" width="13" style="1" customWidth="1"/>
    <col min="15100" max="15100" width="44.28515625" style="1" customWidth="1"/>
    <col min="15101" max="15101" width="7.42578125" style="1" customWidth="1"/>
    <col min="15102" max="15102" width="11.140625" style="1" customWidth="1"/>
    <col min="15103" max="15103" width="11.42578125" style="1"/>
    <col min="15104" max="15104" width="23.28515625" style="1" customWidth="1"/>
    <col min="15105" max="15105" width="0" style="1" hidden="1" customWidth="1"/>
    <col min="15106" max="15106" width="12.28515625" style="1" customWidth="1"/>
    <col min="15107" max="15353" width="11.42578125" style="1"/>
    <col min="15354" max="15354" width="6.85546875" style="1" customWidth="1"/>
    <col min="15355" max="15355" width="13" style="1" customWidth="1"/>
    <col min="15356" max="15356" width="44.28515625" style="1" customWidth="1"/>
    <col min="15357" max="15357" width="7.42578125" style="1" customWidth="1"/>
    <col min="15358" max="15358" width="11.140625" style="1" customWidth="1"/>
    <col min="15359" max="15359" width="11.42578125" style="1"/>
    <col min="15360" max="15360" width="23.28515625" style="1" customWidth="1"/>
    <col min="15361" max="15361" width="0" style="1" hidden="1" customWidth="1"/>
    <col min="15362" max="15362" width="12.28515625" style="1" customWidth="1"/>
    <col min="15363" max="15609" width="11.42578125" style="1"/>
    <col min="15610" max="15610" width="6.85546875" style="1" customWidth="1"/>
    <col min="15611" max="15611" width="13" style="1" customWidth="1"/>
    <col min="15612" max="15612" width="44.28515625" style="1" customWidth="1"/>
    <col min="15613" max="15613" width="7.42578125" style="1" customWidth="1"/>
    <col min="15614" max="15614" width="11.140625" style="1" customWidth="1"/>
    <col min="15615" max="15615" width="11.42578125" style="1"/>
    <col min="15616" max="15616" width="23.28515625" style="1" customWidth="1"/>
    <col min="15617" max="15617" width="0" style="1" hidden="1" customWidth="1"/>
    <col min="15618" max="15618" width="12.28515625" style="1" customWidth="1"/>
    <col min="15619" max="15865" width="11.42578125" style="1"/>
    <col min="15866" max="15866" width="6.85546875" style="1" customWidth="1"/>
    <col min="15867" max="15867" width="13" style="1" customWidth="1"/>
    <col min="15868" max="15868" width="44.28515625" style="1" customWidth="1"/>
    <col min="15869" max="15869" width="7.42578125" style="1" customWidth="1"/>
    <col min="15870" max="15870" width="11.140625" style="1" customWidth="1"/>
    <col min="15871" max="15871" width="11.42578125" style="1"/>
    <col min="15872" max="15872" width="23.28515625" style="1" customWidth="1"/>
    <col min="15873" max="15873" width="0" style="1" hidden="1" customWidth="1"/>
    <col min="15874" max="15874" width="12.28515625" style="1" customWidth="1"/>
    <col min="15875" max="16121" width="11.42578125" style="1"/>
    <col min="16122" max="16122" width="6.85546875" style="1" customWidth="1"/>
    <col min="16123" max="16123" width="13" style="1" customWidth="1"/>
    <col min="16124" max="16124" width="44.28515625" style="1" customWidth="1"/>
    <col min="16125" max="16125" width="7.42578125" style="1" customWidth="1"/>
    <col min="16126" max="16126" width="11.140625" style="1" customWidth="1"/>
    <col min="16127" max="16127" width="11.42578125" style="1"/>
    <col min="16128" max="16128" width="23.28515625" style="1" customWidth="1"/>
    <col min="16129" max="16129" width="0" style="1" hidden="1" customWidth="1"/>
    <col min="16130" max="16130" width="12.28515625" style="1" customWidth="1"/>
    <col min="16131" max="16381" width="11.42578125" style="1"/>
    <col min="16382" max="16382" width="11.42578125" style="1" customWidth="1"/>
    <col min="16383" max="16384" width="11.42578125" style="1"/>
  </cols>
  <sheetData>
    <row r="1" spans="1:9" ht="16.5">
      <c r="A1" s="187" t="s">
        <v>0</v>
      </c>
      <c r="B1" s="188"/>
      <c r="C1" s="187"/>
      <c r="D1" s="187"/>
      <c r="E1" s="187"/>
      <c r="F1" s="187"/>
      <c r="G1" s="187"/>
      <c r="H1" s="187"/>
    </row>
    <row r="2" spans="1:9" ht="13.5">
      <c r="A2" s="189" t="s">
        <v>1</v>
      </c>
      <c r="B2" s="189"/>
      <c r="C2" s="189"/>
      <c r="D2" s="189"/>
      <c r="E2" s="189"/>
      <c r="F2" s="189"/>
      <c r="G2" s="189"/>
      <c r="H2" s="189"/>
    </row>
    <row r="3" spans="1:9">
      <c r="A3" s="190" t="s">
        <v>32</v>
      </c>
      <c r="B3" s="190"/>
      <c r="C3" s="190"/>
      <c r="D3" s="190"/>
      <c r="E3" s="190"/>
      <c r="F3" s="190"/>
      <c r="G3" s="190"/>
      <c r="H3" s="190"/>
    </row>
    <row r="5" spans="1:9">
      <c r="D5" s="38"/>
      <c r="E5" s="36"/>
      <c r="F5" s="106"/>
      <c r="G5" s="3"/>
    </row>
    <row r="6" spans="1:9" ht="22.5" customHeight="1">
      <c r="A6" s="191" t="s">
        <v>2</v>
      </c>
      <c r="B6" s="192"/>
      <c r="C6" s="193"/>
      <c r="D6" s="170" t="s">
        <v>3</v>
      </c>
      <c r="E6" s="171"/>
      <c r="F6" s="172"/>
      <c r="G6" s="42" t="s">
        <v>4</v>
      </c>
      <c r="H6" s="115" t="s">
        <v>5</v>
      </c>
      <c r="I6" s="55"/>
    </row>
    <row r="7" spans="1:9" ht="36">
      <c r="A7" s="168" t="s">
        <v>6</v>
      </c>
      <c r="B7" s="169"/>
      <c r="C7" s="150" t="s">
        <v>577</v>
      </c>
      <c r="D7" s="173"/>
      <c r="E7" s="174"/>
      <c r="F7" s="175"/>
      <c r="G7" s="4"/>
      <c r="H7" s="116" t="s">
        <v>7</v>
      </c>
    </row>
    <row r="8" spans="1:9" ht="15" customHeight="1">
      <c r="A8" s="194" t="s">
        <v>8</v>
      </c>
      <c r="B8" s="195"/>
      <c r="C8" s="196"/>
      <c r="D8" s="200" t="s">
        <v>9</v>
      </c>
      <c r="E8" s="201"/>
      <c r="F8" s="107" t="s">
        <v>10</v>
      </c>
      <c r="G8" s="6"/>
      <c r="H8" s="117" t="s">
        <v>11</v>
      </c>
      <c r="I8" s="55"/>
    </row>
    <row r="9" spans="1:9">
      <c r="A9" s="197"/>
      <c r="B9" s="198"/>
      <c r="C9" s="199"/>
      <c r="D9" s="202"/>
      <c r="E9" s="203"/>
      <c r="F9" s="108" t="s">
        <v>12</v>
      </c>
      <c r="G9" s="8"/>
      <c r="H9" s="118" t="s">
        <v>31</v>
      </c>
    </row>
    <row r="10" spans="1:9" ht="12.95" customHeight="1">
      <c r="A10" s="176" t="s">
        <v>13</v>
      </c>
      <c r="B10" s="177"/>
      <c r="C10" s="176"/>
      <c r="D10" s="176"/>
      <c r="E10" s="176"/>
      <c r="F10" s="176"/>
      <c r="G10" s="176"/>
      <c r="H10" s="176"/>
    </row>
    <row r="11" spans="1:9" ht="6" customHeight="1">
      <c r="A11" s="178"/>
      <c r="B11" s="179"/>
      <c r="C11" s="178"/>
      <c r="D11" s="178"/>
      <c r="E11" s="178"/>
      <c r="F11" s="178"/>
      <c r="G11" s="178"/>
      <c r="H11" s="178"/>
    </row>
    <row r="12" spans="1:9" ht="12.95" customHeight="1">
      <c r="A12" s="180" t="s">
        <v>14</v>
      </c>
      <c r="B12" s="183" t="s">
        <v>15</v>
      </c>
      <c r="C12" s="185" t="s">
        <v>16</v>
      </c>
      <c r="D12" s="184" t="s">
        <v>17</v>
      </c>
      <c r="E12" s="186" t="s">
        <v>18</v>
      </c>
      <c r="F12" s="166" t="s">
        <v>19</v>
      </c>
      <c r="G12" s="166"/>
      <c r="H12" s="167" t="s">
        <v>20</v>
      </c>
    </row>
    <row r="13" spans="1:9" ht="12.95" customHeight="1">
      <c r="A13" s="181"/>
      <c r="B13" s="184"/>
      <c r="C13" s="185"/>
      <c r="D13" s="184"/>
      <c r="E13" s="186"/>
      <c r="F13" s="166"/>
      <c r="G13" s="166"/>
      <c r="H13" s="167"/>
    </row>
    <row r="14" spans="1:9">
      <c r="A14" s="182"/>
      <c r="B14" s="184"/>
      <c r="C14" s="185"/>
      <c r="D14" s="184"/>
      <c r="E14" s="186"/>
      <c r="F14" s="83" t="s">
        <v>21</v>
      </c>
      <c r="G14" s="69" t="s">
        <v>22</v>
      </c>
      <c r="H14" s="119" t="s">
        <v>23</v>
      </c>
    </row>
    <row r="15" spans="1:9">
      <c r="A15" s="52"/>
      <c r="B15" s="41"/>
      <c r="C15" s="61" t="s">
        <v>479</v>
      </c>
      <c r="D15" s="105"/>
      <c r="E15" s="81"/>
      <c r="F15" s="83"/>
      <c r="G15" s="69"/>
      <c r="H15" s="119"/>
    </row>
    <row r="16" spans="1:9">
      <c r="A16" s="95"/>
      <c r="B16" s="151" t="s">
        <v>481</v>
      </c>
      <c r="C16" s="62" t="s">
        <v>482</v>
      </c>
      <c r="D16" s="105"/>
      <c r="E16" s="81"/>
      <c r="F16" s="83"/>
      <c r="G16" s="69"/>
      <c r="H16" s="119"/>
    </row>
    <row r="17" spans="1:9" s="48" customFormat="1">
      <c r="A17" s="96"/>
      <c r="B17" s="152" t="s">
        <v>483</v>
      </c>
      <c r="C17" s="63" t="s">
        <v>84</v>
      </c>
      <c r="D17" s="64"/>
      <c r="E17" s="130"/>
      <c r="F17" s="85"/>
      <c r="G17" s="75"/>
      <c r="H17" s="120"/>
      <c r="I17" s="47"/>
    </row>
    <row r="18" spans="1:9" s="48" customFormat="1" ht="24">
      <c r="A18" s="96"/>
      <c r="B18" s="153">
        <v>500100051</v>
      </c>
      <c r="C18" s="46" t="s">
        <v>85</v>
      </c>
      <c r="D18" s="64" t="s">
        <v>43</v>
      </c>
      <c r="E18" s="130">
        <v>165</v>
      </c>
      <c r="F18" s="84">
        <v>0</v>
      </c>
      <c r="G18" s="68" t="s">
        <v>580</v>
      </c>
      <c r="H18" s="110">
        <f t="shared" ref="H18" si="0">E18*F18</f>
        <v>0</v>
      </c>
      <c r="I18" s="47"/>
    </row>
    <row r="19" spans="1:9" s="48" customFormat="1" ht="72">
      <c r="A19" s="96"/>
      <c r="B19" s="153">
        <v>500100066</v>
      </c>
      <c r="C19" s="46" t="s">
        <v>86</v>
      </c>
      <c r="D19" s="64" t="s">
        <v>34</v>
      </c>
      <c r="E19" s="130">
        <v>16.84</v>
      </c>
      <c r="F19" s="84">
        <v>0</v>
      </c>
      <c r="G19" s="68" t="s">
        <v>580</v>
      </c>
      <c r="H19" s="110">
        <f t="shared" ref="H19:H20" si="1">E19*F19</f>
        <v>0</v>
      </c>
      <c r="I19" s="47"/>
    </row>
    <row r="20" spans="1:9" s="48" customFormat="1" ht="72">
      <c r="A20" s="96"/>
      <c r="B20" s="153">
        <v>500100044</v>
      </c>
      <c r="C20" s="46" t="s">
        <v>87</v>
      </c>
      <c r="D20" s="64" t="s">
        <v>35</v>
      </c>
      <c r="E20" s="130">
        <v>658.73</v>
      </c>
      <c r="F20" s="84">
        <v>0</v>
      </c>
      <c r="G20" s="68" t="s">
        <v>580</v>
      </c>
      <c r="H20" s="110">
        <f t="shared" si="1"/>
        <v>0</v>
      </c>
      <c r="I20" s="47"/>
    </row>
    <row r="21" spans="1:9" s="48" customFormat="1">
      <c r="A21" s="96"/>
      <c r="B21" s="153"/>
      <c r="C21" s="46"/>
      <c r="D21" s="64"/>
      <c r="E21" s="130"/>
      <c r="F21" s="85"/>
      <c r="G21" s="82" t="s">
        <v>554</v>
      </c>
      <c r="H21" s="121">
        <f>SUM(H18:H20)</f>
        <v>0</v>
      </c>
      <c r="I21" s="47"/>
    </row>
    <row r="22" spans="1:9" s="48" customFormat="1">
      <c r="A22" s="96"/>
      <c r="B22" s="152" t="s">
        <v>484</v>
      </c>
      <c r="C22" s="63" t="s">
        <v>36</v>
      </c>
      <c r="D22" s="64"/>
      <c r="E22" s="130"/>
      <c r="F22" s="85"/>
      <c r="G22" s="75"/>
      <c r="H22" s="120"/>
      <c r="I22" s="47"/>
    </row>
    <row r="23" spans="1:9" s="48" customFormat="1" ht="72">
      <c r="A23" s="96"/>
      <c r="B23" s="153">
        <v>500100047</v>
      </c>
      <c r="C23" s="46" t="s">
        <v>88</v>
      </c>
      <c r="D23" s="64" t="s">
        <v>35</v>
      </c>
      <c r="E23" s="130">
        <v>16666.16</v>
      </c>
      <c r="F23" s="84">
        <v>0</v>
      </c>
      <c r="G23" s="68" t="s">
        <v>580</v>
      </c>
      <c r="H23" s="110">
        <f t="shared" ref="H23" si="2">E23*F23</f>
        <v>0</v>
      </c>
      <c r="I23" s="47"/>
    </row>
    <row r="24" spans="1:9" s="48" customFormat="1">
      <c r="A24" s="96"/>
      <c r="B24" s="153"/>
      <c r="C24" s="46"/>
      <c r="D24" s="64"/>
      <c r="E24" s="130"/>
      <c r="F24" s="85"/>
      <c r="G24" s="82" t="s">
        <v>555</v>
      </c>
      <c r="H24" s="121">
        <f>SUM(H23:H23)</f>
        <v>0</v>
      </c>
      <c r="I24" s="47"/>
    </row>
    <row r="25" spans="1:9" s="48" customFormat="1">
      <c r="A25" s="96"/>
      <c r="B25" s="152" t="s">
        <v>485</v>
      </c>
      <c r="C25" s="63" t="s">
        <v>37</v>
      </c>
      <c r="D25" s="64"/>
      <c r="E25" s="130"/>
      <c r="F25" s="85"/>
      <c r="G25" s="75"/>
      <c r="H25" s="120"/>
      <c r="I25" s="47"/>
    </row>
    <row r="26" spans="1:9" s="48" customFormat="1" ht="60">
      <c r="A26" s="96"/>
      <c r="B26" s="153">
        <v>500100048</v>
      </c>
      <c r="C26" s="46" t="s">
        <v>89</v>
      </c>
      <c r="D26" s="64" t="s">
        <v>35</v>
      </c>
      <c r="E26" s="130">
        <v>16666.16</v>
      </c>
      <c r="F26" s="84">
        <v>0</v>
      </c>
      <c r="G26" s="68" t="s">
        <v>580</v>
      </c>
      <c r="H26" s="110">
        <f t="shared" ref="H26" si="3">E26*F26</f>
        <v>0</v>
      </c>
      <c r="I26" s="47"/>
    </row>
    <row r="27" spans="1:9" s="48" customFormat="1">
      <c r="A27" s="96"/>
      <c r="B27" s="153"/>
      <c r="C27" s="46"/>
      <c r="D27" s="64"/>
      <c r="E27" s="130"/>
      <c r="F27" s="85"/>
      <c r="G27" s="82" t="s">
        <v>556</v>
      </c>
      <c r="H27" s="121">
        <f>SUM(H26)</f>
        <v>0</v>
      </c>
      <c r="I27" s="47"/>
    </row>
    <row r="28" spans="1:9" s="48" customFormat="1">
      <c r="A28" s="96"/>
      <c r="B28" s="152" t="s">
        <v>486</v>
      </c>
      <c r="C28" s="63" t="s">
        <v>90</v>
      </c>
      <c r="D28" s="64"/>
      <c r="E28" s="130"/>
      <c r="F28" s="85"/>
      <c r="G28" s="75"/>
      <c r="H28" s="120"/>
      <c r="I28" s="47"/>
    </row>
    <row r="29" spans="1:9" s="48" customFormat="1" ht="60">
      <c r="A29" s="96"/>
      <c r="B29" s="153">
        <v>111103001</v>
      </c>
      <c r="C29" s="46" t="s">
        <v>91</v>
      </c>
      <c r="D29" s="64" t="s">
        <v>92</v>
      </c>
      <c r="E29" s="130">
        <v>48.65</v>
      </c>
      <c r="F29" s="84">
        <v>0</v>
      </c>
      <c r="G29" s="68" t="s">
        <v>580</v>
      </c>
      <c r="H29" s="110">
        <f t="shared" ref="H29:H31" si="4">E29*F29</f>
        <v>0</v>
      </c>
      <c r="I29" s="47"/>
    </row>
    <row r="30" spans="1:9" s="48" customFormat="1" ht="72">
      <c r="A30" s="96"/>
      <c r="B30" s="153">
        <v>111109026</v>
      </c>
      <c r="C30" s="46" t="s">
        <v>93</v>
      </c>
      <c r="D30" s="64" t="s">
        <v>34</v>
      </c>
      <c r="E30" s="130">
        <v>121.63</v>
      </c>
      <c r="F30" s="84">
        <v>0</v>
      </c>
      <c r="G30" s="68" t="s">
        <v>580</v>
      </c>
      <c r="H30" s="110">
        <f t="shared" si="4"/>
        <v>0</v>
      </c>
      <c r="I30" s="47"/>
    </row>
    <row r="31" spans="1:9" s="48" customFormat="1" ht="60">
      <c r="A31" s="96"/>
      <c r="B31" s="153">
        <v>111402002</v>
      </c>
      <c r="C31" s="46" t="s">
        <v>94</v>
      </c>
      <c r="D31" s="64" t="s">
        <v>92</v>
      </c>
      <c r="E31" s="130">
        <v>97.3</v>
      </c>
      <c r="F31" s="84">
        <v>0</v>
      </c>
      <c r="G31" s="68" t="s">
        <v>580</v>
      </c>
      <c r="H31" s="110">
        <f t="shared" si="4"/>
        <v>0</v>
      </c>
      <c r="I31" s="47"/>
    </row>
    <row r="32" spans="1:9" s="48" customFormat="1">
      <c r="A32" s="96"/>
      <c r="B32" s="153"/>
      <c r="C32" s="46"/>
      <c r="D32" s="64"/>
      <c r="E32" s="130"/>
      <c r="F32" s="85"/>
      <c r="G32" s="82" t="s">
        <v>560</v>
      </c>
      <c r="H32" s="121">
        <f>SUM(H29:H31)</f>
        <v>0</v>
      </c>
      <c r="I32" s="47"/>
    </row>
    <row r="33" spans="1:9" s="48" customFormat="1">
      <c r="A33" s="96"/>
      <c r="B33" s="152" t="s">
        <v>487</v>
      </c>
      <c r="C33" s="63" t="s">
        <v>95</v>
      </c>
      <c r="D33" s="64"/>
      <c r="E33" s="130"/>
      <c r="F33" s="85"/>
      <c r="G33" s="75"/>
      <c r="H33" s="120"/>
      <c r="I33" s="47"/>
    </row>
    <row r="34" spans="1:9" s="48" customFormat="1">
      <c r="A34" s="96"/>
      <c r="B34" s="152" t="s">
        <v>488</v>
      </c>
      <c r="C34" s="63" t="s">
        <v>96</v>
      </c>
      <c r="D34" s="64"/>
      <c r="E34" s="130"/>
      <c r="F34" s="85"/>
      <c r="G34" s="75"/>
      <c r="H34" s="120"/>
      <c r="I34" s="47"/>
    </row>
    <row r="35" spans="1:9" s="112" customFormat="1" ht="60">
      <c r="A35" s="124">
        <v>10</v>
      </c>
      <c r="B35" s="154">
        <v>111103003</v>
      </c>
      <c r="C35" s="113" t="s">
        <v>40</v>
      </c>
      <c r="D35" s="111" t="s">
        <v>34</v>
      </c>
      <c r="E35" s="125">
        <v>4951.76</v>
      </c>
      <c r="F35" s="84">
        <v>0</v>
      </c>
      <c r="G35" s="68" t="s">
        <v>580</v>
      </c>
      <c r="H35" s="110">
        <f t="shared" ref="H35:H37" si="5">E35*F35</f>
        <v>0</v>
      </c>
    </row>
    <row r="36" spans="1:9" s="112" customFormat="1" ht="72">
      <c r="A36" s="124">
        <v>11</v>
      </c>
      <c r="B36" s="154">
        <v>111109002</v>
      </c>
      <c r="C36" s="113" t="s">
        <v>478</v>
      </c>
      <c r="D36" s="111" t="s">
        <v>34</v>
      </c>
      <c r="E36" s="125">
        <v>4951.76</v>
      </c>
      <c r="F36" s="84">
        <v>0</v>
      </c>
      <c r="G36" s="68" t="s">
        <v>580</v>
      </c>
      <c r="H36" s="110">
        <f t="shared" si="5"/>
        <v>0</v>
      </c>
    </row>
    <row r="37" spans="1:9" s="112" customFormat="1" ht="60">
      <c r="A37" s="124">
        <v>12</v>
      </c>
      <c r="B37" s="154">
        <v>111103001</v>
      </c>
      <c r="C37" s="113" t="s">
        <v>569</v>
      </c>
      <c r="D37" s="111" t="s">
        <v>34</v>
      </c>
      <c r="E37" s="125">
        <v>62.44</v>
      </c>
      <c r="F37" s="84">
        <v>0</v>
      </c>
      <c r="G37" s="68" t="s">
        <v>580</v>
      </c>
      <c r="H37" s="110">
        <f t="shared" si="5"/>
        <v>0</v>
      </c>
    </row>
    <row r="38" spans="1:9" s="48" customFormat="1">
      <c r="A38" s="96"/>
      <c r="B38" s="153"/>
      <c r="C38" s="46"/>
      <c r="D38" s="64"/>
      <c r="E38" s="130"/>
      <c r="F38" s="85"/>
      <c r="G38" s="82" t="s">
        <v>561</v>
      </c>
      <c r="H38" s="121">
        <f>SUM(H35:H37)</f>
        <v>0</v>
      </c>
      <c r="I38" s="47"/>
    </row>
    <row r="39" spans="1:9" s="48" customFormat="1">
      <c r="A39" s="96"/>
      <c r="B39" s="152" t="s">
        <v>489</v>
      </c>
      <c r="C39" s="63" t="s">
        <v>99</v>
      </c>
      <c r="D39" s="64"/>
      <c r="E39" s="130"/>
      <c r="F39" s="85"/>
      <c r="G39" s="75"/>
      <c r="H39" s="120"/>
      <c r="I39" s="47"/>
    </row>
    <row r="40" spans="1:9" s="48" customFormat="1">
      <c r="A40" s="96"/>
      <c r="B40" s="152" t="s">
        <v>490</v>
      </c>
      <c r="C40" s="63" t="s">
        <v>96</v>
      </c>
      <c r="D40" s="64"/>
      <c r="E40" s="130"/>
      <c r="F40" s="85"/>
      <c r="G40" s="75"/>
      <c r="H40" s="120"/>
      <c r="I40" s="47"/>
    </row>
    <row r="41" spans="1:9" s="112" customFormat="1" ht="60">
      <c r="A41" s="124">
        <v>15</v>
      </c>
      <c r="B41" s="154">
        <v>111103003</v>
      </c>
      <c r="C41" s="113" t="s">
        <v>40</v>
      </c>
      <c r="D41" s="111" t="s">
        <v>34</v>
      </c>
      <c r="E41" s="125">
        <v>1229.3699999999999</v>
      </c>
      <c r="F41" s="84">
        <v>0</v>
      </c>
      <c r="G41" s="68" t="s">
        <v>580</v>
      </c>
      <c r="H41" s="110">
        <f t="shared" ref="H41:H42" si="6">E41*F41</f>
        <v>0</v>
      </c>
    </row>
    <row r="42" spans="1:9" s="112" customFormat="1" ht="72">
      <c r="A42" s="124">
        <v>16</v>
      </c>
      <c r="B42" s="154">
        <v>111109002</v>
      </c>
      <c r="C42" s="113" t="s">
        <v>478</v>
      </c>
      <c r="D42" s="111" t="s">
        <v>34</v>
      </c>
      <c r="E42" s="125">
        <v>1229.3699999999999</v>
      </c>
      <c r="F42" s="84">
        <v>0</v>
      </c>
      <c r="G42" s="68" t="s">
        <v>580</v>
      </c>
      <c r="H42" s="110">
        <f t="shared" si="6"/>
        <v>0</v>
      </c>
    </row>
    <row r="43" spans="1:9" s="48" customFormat="1">
      <c r="A43" s="96"/>
      <c r="B43" s="153"/>
      <c r="C43" s="46"/>
      <c r="D43" s="64"/>
      <c r="E43" s="130"/>
      <c r="F43" s="85"/>
      <c r="G43" s="82" t="s">
        <v>562</v>
      </c>
      <c r="H43" s="121">
        <f>SUM(H41:H42)</f>
        <v>0</v>
      </c>
      <c r="I43" s="47"/>
    </row>
    <row r="44" spans="1:9" s="48" customFormat="1">
      <c r="A44" s="96"/>
      <c r="B44" s="152" t="s">
        <v>491</v>
      </c>
      <c r="C44" s="63" t="s">
        <v>100</v>
      </c>
      <c r="D44" s="64"/>
      <c r="E44" s="130"/>
      <c r="F44" s="85"/>
      <c r="G44" s="75"/>
      <c r="H44" s="120"/>
      <c r="I44" s="47"/>
    </row>
    <row r="45" spans="1:9" s="48" customFormat="1">
      <c r="A45" s="96"/>
      <c r="B45" s="152" t="s">
        <v>492</v>
      </c>
      <c r="C45" s="63" t="s">
        <v>96</v>
      </c>
      <c r="D45" s="64"/>
      <c r="E45" s="130"/>
      <c r="F45" s="85"/>
      <c r="G45" s="75"/>
      <c r="H45" s="120"/>
      <c r="I45" s="47"/>
    </row>
    <row r="46" spans="1:9" s="48" customFormat="1" ht="60">
      <c r="A46" s="96"/>
      <c r="B46" s="153">
        <v>111103001</v>
      </c>
      <c r="C46" s="46" t="s">
        <v>91</v>
      </c>
      <c r="D46" s="64" t="s">
        <v>92</v>
      </c>
      <c r="E46" s="130">
        <v>37.32</v>
      </c>
      <c r="F46" s="84">
        <v>0</v>
      </c>
      <c r="G46" s="68" t="s">
        <v>580</v>
      </c>
      <c r="H46" s="110">
        <f t="shared" ref="H46:H48" si="7">E46*F46</f>
        <v>0</v>
      </c>
      <c r="I46" s="47"/>
    </row>
    <row r="47" spans="1:9" s="48" customFormat="1" ht="72">
      <c r="A47" s="96"/>
      <c r="B47" s="153">
        <v>111109026</v>
      </c>
      <c r="C47" s="46" t="s">
        <v>93</v>
      </c>
      <c r="D47" s="64" t="s">
        <v>34</v>
      </c>
      <c r="E47" s="130">
        <v>71.77</v>
      </c>
      <c r="F47" s="84">
        <v>0</v>
      </c>
      <c r="G47" s="68" t="s">
        <v>580</v>
      </c>
      <c r="H47" s="110">
        <f t="shared" si="7"/>
        <v>0</v>
      </c>
      <c r="I47" s="47"/>
    </row>
    <row r="48" spans="1:9" s="48" customFormat="1" ht="60">
      <c r="A48" s="96"/>
      <c r="B48" s="153">
        <v>111402002</v>
      </c>
      <c r="C48" s="46" t="s">
        <v>94</v>
      </c>
      <c r="D48" s="64" t="s">
        <v>92</v>
      </c>
      <c r="E48" s="130">
        <v>57.42</v>
      </c>
      <c r="F48" s="84">
        <v>0</v>
      </c>
      <c r="G48" s="68" t="s">
        <v>580</v>
      </c>
      <c r="H48" s="110">
        <f t="shared" si="7"/>
        <v>0</v>
      </c>
      <c r="I48" s="47"/>
    </row>
    <row r="49" spans="1:9" s="48" customFormat="1">
      <c r="A49" s="96"/>
      <c r="B49" s="152" t="s">
        <v>493</v>
      </c>
      <c r="C49" s="63" t="s">
        <v>98</v>
      </c>
      <c r="D49" s="64"/>
      <c r="E49" s="130"/>
      <c r="F49" s="84"/>
      <c r="G49" s="68"/>
      <c r="H49" s="120"/>
      <c r="I49" s="47"/>
    </row>
    <row r="50" spans="1:9" s="112" customFormat="1" ht="60">
      <c r="A50" s="124">
        <v>22</v>
      </c>
      <c r="B50" s="155">
        <v>111119037</v>
      </c>
      <c r="C50" s="73" t="s">
        <v>570</v>
      </c>
      <c r="D50" s="72" t="s">
        <v>33</v>
      </c>
      <c r="E50" s="125">
        <v>155.30000000000001</v>
      </c>
      <c r="F50" s="84">
        <v>0</v>
      </c>
      <c r="G50" s="68" t="s">
        <v>580</v>
      </c>
      <c r="H50" s="110">
        <f t="shared" ref="H50:H53" si="8">E50*F50</f>
        <v>0</v>
      </c>
    </row>
    <row r="51" spans="1:9" s="112" customFormat="1" ht="60">
      <c r="A51" s="124">
        <v>23</v>
      </c>
      <c r="B51" s="154">
        <v>111404001</v>
      </c>
      <c r="C51" s="113" t="s">
        <v>38</v>
      </c>
      <c r="D51" s="126" t="s">
        <v>35</v>
      </c>
      <c r="E51" s="125">
        <v>287.08999999999997</v>
      </c>
      <c r="F51" s="84">
        <v>0</v>
      </c>
      <c r="G51" s="68" t="s">
        <v>580</v>
      </c>
      <c r="H51" s="110">
        <f t="shared" si="8"/>
        <v>0</v>
      </c>
    </row>
    <row r="52" spans="1:9" s="112" customFormat="1" ht="72">
      <c r="A52" s="124">
        <v>24</v>
      </c>
      <c r="B52" s="154">
        <v>111406001</v>
      </c>
      <c r="C52" s="113" t="s">
        <v>41</v>
      </c>
      <c r="D52" s="126" t="s">
        <v>35</v>
      </c>
      <c r="E52" s="125">
        <v>287.08999999999997</v>
      </c>
      <c r="F52" s="84">
        <v>0</v>
      </c>
      <c r="G52" s="68" t="s">
        <v>580</v>
      </c>
      <c r="H52" s="110">
        <f t="shared" si="8"/>
        <v>0</v>
      </c>
    </row>
    <row r="53" spans="1:9" s="112" customFormat="1" ht="96">
      <c r="A53" s="124">
        <v>25</v>
      </c>
      <c r="B53" s="156">
        <v>111718036</v>
      </c>
      <c r="C53" s="127" t="s">
        <v>42</v>
      </c>
      <c r="D53" s="111" t="s">
        <v>35</v>
      </c>
      <c r="E53" s="125">
        <v>287.08999999999997</v>
      </c>
      <c r="F53" s="84">
        <v>0</v>
      </c>
      <c r="G53" s="68" t="s">
        <v>580</v>
      </c>
      <c r="H53" s="110">
        <f t="shared" si="8"/>
        <v>0</v>
      </c>
    </row>
    <row r="54" spans="1:9" s="48" customFormat="1">
      <c r="A54" s="96"/>
      <c r="B54" s="153"/>
      <c r="C54" s="46"/>
      <c r="D54" s="64"/>
      <c r="E54" s="130"/>
      <c r="F54" s="85"/>
      <c r="G54" s="82" t="s">
        <v>563</v>
      </c>
      <c r="H54" s="121">
        <f>SUM(H46:H53)</f>
        <v>0</v>
      </c>
      <c r="I54" s="47"/>
    </row>
    <row r="55" spans="1:9" s="48" customFormat="1">
      <c r="A55" s="96"/>
      <c r="B55" s="152" t="s">
        <v>494</v>
      </c>
      <c r="C55" s="63" t="s">
        <v>101</v>
      </c>
      <c r="D55" s="64"/>
      <c r="E55" s="130"/>
      <c r="F55" s="85"/>
      <c r="G55" s="75"/>
      <c r="H55" s="120"/>
      <c r="I55" s="47"/>
    </row>
    <row r="56" spans="1:9" s="48" customFormat="1">
      <c r="A56" s="96"/>
      <c r="B56" s="152" t="s">
        <v>495</v>
      </c>
      <c r="C56" s="63" t="s">
        <v>102</v>
      </c>
      <c r="D56" s="64"/>
      <c r="E56" s="130"/>
      <c r="F56" s="85"/>
      <c r="G56" s="75"/>
      <c r="H56" s="120"/>
      <c r="I56" s="47"/>
    </row>
    <row r="57" spans="1:9" s="48" customFormat="1" ht="60">
      <c r="A57" s="96"/>
      <c r="B57" s="153">
        <v>111103003</v>
      </c>
      <c r="C57" s="46" t="s">
        <v>103</v>
      </c>
      <c r="D57" s="64" t="s">
        <v>34</v>
      </c>
      <c r="E57" s="130">
        <v>622.26</v>
      </c>
      <c r="F57" s="84">
        <v>0</v>
      </c>
      <c r="G57" s="68" t="s">
        <v>580</v>
      </c>
      <c r="H57" s="110">
        <f t="shared" ref="H57:H59" si="9">E57*F57</f>
        <v>0</v>
      </c>
      <c r="I57" s="47"/>
    </row>
    <row r="58" spans="1:9" s="48" customFormat="1" ht="72">
      <c r="A58" s="96"/>
      <c r="B58" s="153">
        <v>111109026</v>
      </c>
      <c r="C58" s="46" t="s">
        <v>104</v>
      </c>
      <c r="D58" s="64" t="s">
        <v>34</v>
      </c>
      <c r="E58" s="130">
        <v>626.02</v>
      </c>
      <c r="F58" s="84">
        <v>0</v>
      </c>
      <c r="G58" s="68" t="s">
        <v>580</v>
      </c>
      <c r="H58" s="110">
        <f t="shared" si="9"/>
        <v>0</v>
      </c>
      <c r="I58" s="47"/>
    </row>
    <row r="59" spans="1:9" s="48" customFormat="1" ht="60">
      <c r="A59" s="96"/>
      <c r="B59" s="153">
        <v>111402002</v>
      </c>
      <c r="C59" s="46" t="s">
        <v>105</v>
      </c>
      <c r="D59" s="64" t="s">
        <v>92</v>
      </c>
      <c r="E59" s="130">
        <v>375.61</v>
      </c>
      <c r="F59" s="84">
        <v>0</v>
      </c>
      <c r="G59" s="68" t="s">
        <v>580</v>
      </c>
      <c r="H59" s="110">
        <f t="shared" si="9"/>
        <v>0</v>
      </c>
      <c r="I59" s="47"/>
    </row>
    <row r="60" spans="1:9" s="48" customFormat="1">
      <c r="A60" s="96"/>
      <c r="B60" s="152" t="s">
        <v>496</v>
      </c>
      <c r="C60" s="63" t="s">
        <v>106</v>
      </c>
      <c r="D60" s="64"/>
      <c r="E60" s="130"/>
      <c r="F60" s="85"/>
      <c r="G60" s="75"/>
      <c r="H60" s="120"/>
      <c r="I60" s="47"/>
    </row>
    <row r="61" spans="1:9" s="112" customFormat="1" ht="60">
      <c r="A61" s="124">
        <v>29</v>
      </c>
      <c r="B61" s="155">
        <v>111119037</v>
      </c>
      <c r="C61" s="73" t="s">
        <v>570</v>
      </c>
      <c r="D61" s="72" t="s">
        <v>33</v>
      </c>
      <c r="E61" s="125">
        <v>1255</v>
      </c>
      <c r="F61" s="84">
        <v>0</v>
      </c>
      <c r="G61" s="68" t="s">
        <v>580</v>
      </c>
      <c r="H61" s="110">
        <f t="shared" ref="H61:H64" si="10">E61*F61</f>
        <v>0</v>
      </c>
    </row>
    <row r="62" spans="1:9" s="112" customFormat="1" ht="60">
      <c r="A62" s="124">
        <v>30</v>
      </c>
      <c r="B62" s="154">
        <v>111404001</v>
      </c>
      <c r="C62" s="113" t="s">
        <v>38</v>
      </c>
      <c r="D62" s="126" t="s">
        <v>35</v>
      </c>
      <c r="E62" s="125">
        <v>2504.08</v>
      </c>
      <c r="F62" s="84">
        <v>0</v>
      </c>
      <c r="G62" s="68" t="s">
        <v>580</v>
      </c>
      <c r="H62" s="110">
        <f t="shared" si="10"/>
        <v>0</v>
      </c>
    </row>
    <row r="63" spans="1:9" s="112" customFormat="1" ht="72">
      <c r="A63" s="124">
        <v>31</v>
      </c>
      <c r="B63" s="154">
        <v>111406001</v>
      </c>
      <c r="C63" s="113" t="s">
        <v>41</v>
      </c>
      <c r="D63" s="126" t="s">
        <v>35</v>
      </c>
      <c r="E63" s="125">
        <v>2504.08</v>
      </c>
      <c r="F63" s="84">
        <v>0</v>
      </c>
      <c r="G63" s="68" t="s">
        <v>580</v>
      </c>
      <c r="H63" s="110">
        <f t="shared" si="10"/>
        <v>0</v>
      </c>
    </row>
    <row r="64" spans="1:9" s="112" customFormat="1" ht="96">
      <c r="A64" s="124">
        <v>32</v>
      </c>
      <c r="B64" s="156">
        <v>111718036</v>
      </c>
      <c r="C64" s="127" t="s">
        <v>42</v>
      </c>
      <c r="D64" s="111" t="s">
        <v>35</v>
      </c>
      <c r="E64" s="125">
        <v>2504.08</v>
      </c>
      <c r="F64" s="84">
        <v>0</v>
      </c>
      <c r="G64" s="68" t="s">
        <v>580</v>
      </c>
      <c r="H64" s="110">
        <f t="shared" si="10"/>
        <v>0</v>
      </c>
    </row>
    <row r="65" spans="1:9" s="48" customFormat="1" ht="12.75" customHeight="1">
      <c r="A65" s="96"/>
      <c r="B65" s="153"/>
      <c r="C65" s="46"/>
      <c r="D65" s="64"/>
      <c r="E65" s="130"/>
      <c r="F65" s="85"/>
      <c r="G65" s="82" t="s">
        <v>557</v>
      </c>
      <c r="H65" s="121">
        <f>SUM(H57:H64)</f>
        <v>0</v>
      </c>
      <c r="I65" s="47"/>
    </row>
    <row r="66" spans="1:9" s="48" customFormat="1" ht="12.75" customHeight="1">
      <c r="A66" s="96"/>
      <c r="B66" s="153"/>
      <c r="C66" s="46"/>
      <c r="D66" s="64"/>
      <c r="E66" s="130"/>
      <c r="F66" s="85"/>
      <c r="G66" s="82"/>
      <c r="H66" s="121"/>
      <c r="I66" s="47"/>
    </row>
    <row r="67" spans="1:9" s="48" customFormat="1" ht="12.75" customHeight="1">
      <c r="A67" s="96"/>
      <c r="B67" s="153"/>
      <c r="C67" s="46"/>
      <c r="D67" s="64"/>
      <c r="E67" s="130"/>
      <c r="F67" s="85"/>
      <c r="G67" s="82" t="s">
        <v>564</v>
      </c>
      <c r="H67" s="121">
        <f>(H21+H24+H27+H32+H38+H43+H54+H65)</f>
        <v>0</v>
      </c>
      <c r="I67" s="47"/>
    </row>
    <row r="68" spans="1:9" s="48" customFormat="1">
      <c r="A68" s="96"/>
      <c r="B68" s="153"/>
      <c r="C68" s="46"/>
      <c r="D68" s="64"/>
      <c r="E68" s="130"/>
      <c r="F68" s="85"/>
      <c r="G68" s="75"/>
      <c r="H68" s="120"/>
      <c r="I68" s="47"/>
    </row>
    <row r="69" spans="1:9" s="60" customFormat="1">
      <c r="A69" s="97"/>
      <c r="B69" s="152" t="s">
        <v>498</v>
      </c>
      <c r="C69" s="77" t="s">
        <v>497</v>
      </c>
      <c r="D69" s="129"/>
      <c r="E69" s="130"/>
      <c r="F69" s="86"/>
      <c r="G69" s="66"/>
      <c r="H69" s="122"/>
      <c r="I69" s="59"/>
    </row>
    <row r="70" spans="1:9" s="49" customFormat="1">
      <c r="A70" s="98"/>
      <c r="B70" s="152" t="s">
        <v>499</v>
      </c>
      <c r="C70" s="78" t="s">
        <v>107</v>
      </c>
      <c r="D70" s="131"/>
      <c r="E70" s="131"/>
      <c r="F70" s="109"/>
      <c r="G70" s="79"/>
      <c r="H70" s="87"/>
      <c r="I70" s="58"/>
    </row>
    <row r="71" spans="1:9" s="49" customFormat="1">
      <c r="A71" s="98"/>
      <c r="B71" s="152" t="s">
        <v>501</v>
      </c>
      <c r="C71" s="80" t="s">
        <v>502</v>
      </c>
      <c r="D71" s="131"/>
      <c r="E71" s="131"/>
      <c r="F71" s="109"/>
      <c r="G71" s="79"/>
      <c r="H71" s="87"/>
      <c r="I71" s="58"/>
    </row>
    <row r="72" spans="1:9" s="49" customFormat="1" ht="48">
      <c r="A72" s="98"/>
      <c r="B72" s="157">
        <v>211000022</v>
      </c>
      <c r="C72" s="79" t="s">
        <v>108</v>
      </c>
      <c r="D72" s="131" t="s">
        <v>34</v>
      </c>
      <c r="E72" s="160">
        <v>9.36</v>
      </c>
      <c r="F72" s="84">
        <v>0</v>
      </c>
      <c r="G72" s="68" t="s">
        <v>580</v>
      </c>
      <c r="H72" s="110">
        <f t="shared" ref="H72:H74" si="11">E72*F72</f>
        <v>0</v>
      </c>
      <c r="I72" s="162"/>
    </row>
    <row r="73" spans="1:9" s="49" customFormat="1" ht="60">
      <c r="A73" s="98"/>
      <c r="B73" s="157" t="s">
        <v>109</v>
      </c>
      <c r="C73" s="79" t="s">
        <v>110</v>
      </c>
      <c r="D73" s="131" t="s">
        <v>33</v>
      </c>
      <c r="E73" s="160">
        <v>30</v>
      </c>
      <c r="F73" s="84">
        <v>0</v>
      </c>
      <c r="G73" s="68" t="s">
        <v>580</v>
      </c>
      <c r="H73" s="110">
        <f t="shared" si="11"/>
        <v>0</v>
      </c>
      <c r="I73" s="162"/>
    </row>
    <row r="74" spans="1:9" s="49" customFormat="1" ht="60">
      <c r="A74" s="98"/>
      <c r="B74" s="157" t="s">
        <v>111</v>
      </c>
      <c r="C74" s="79" t="s">
        <v>112</v>
      </c>
      <c r="D74" s="131" t="s">
        <v>43</v>
      </c>
      <c r="E74" s="160">
        <v>22</v>
      </c>
      <c r="F74" s="84">
        <v>0</v>
      </c>
      <c r="G74" s="68" t="s">
        <v>580</v>
      </c>
      <c r="H74" s="110">
        <f t="shared" si="11"/>
        <v>0</v>
      </c>
      <c r="I74" s="162"/>
    </row>
    <row r="75" spans="1:9" s="49" customFormat="1">
      <c r="A75" s="98"/>
      <c r="B75" s="152" t="s">
        <v>530</v>
      </c>
      <c r="C75" s="78" t="s">
        <v>64</v>
      </c>
      <c r="D75" s="131"/>
      <c r="E75" s="160">
        <v>0</v>
      </c>
      <c r="F75" s="84"/>
      <c r="G75" s="68"/>
      <c r="H75" s="161"/>
      <c r="I75" s="162"/>
    </row>
    <row r="76" spans="1:9" s="49" customFormat="1" ht="96">
      <c r="A76" s="98"/>
      <c r="B76" s="157" t="s">
        <v>113</v>
      </c>
      <c r="C76" s="79" t="s">
        <v>114</v>
      </c>
      <c r="D76" s="131" t="s">
        <v>115</v>
      </c>
      <c r="E76" s="160">
        <v>42.4</v>
      </c>
      <c r="F76" s="84">
        <v>0</v>
      </c>
      <c r="G76" s="68" t="s">
        <v>580</v>
      </c>
      <c r="H76" s="110">
        <f t="shared" ref="H76" si="12">E76*F76</f>
        <v>0</v>
      </c>
      <c r="I76" s="162"/>
    </row>
    <row r="77" spans="1:9" s="49" customFormat="1" ht="24">
      <c r="A77" s="98"/>
      <c r="B77" s="157"/>
      <c r="C77" s="79"/>
      <c r="D77" s="131"/>
      <c r="E77" s="131"/>
      <c r="F77" s="109"/>
      <c r="G77" s="89" t="s">
        <v>579</v>
      </c>
      <c r="H77" s="88">
        <f>SUM(H72:H76)</f>
        <v>0</v>
      </c>
      <c r="I77" s="58"/>
    </row>
    <row r="78" spans="1:9" s="49" customFormat="1">
      <c r="A78" s="98"/>
      <c r="B78" s="152" t="s">
        <v>500</v>
      </c>
      <c r="C78" s="78" t="s">
        <v>44</v>
      </c>
      <c r="D78" s="131"/>
      <c r="E78" s="131"/>
      <c r="F78" s="109"/>
      <c r="G78" s="79"/>
      <c r="H78" s="87"/>
      <c r="I78" s="58"/>
    </row>
    <row r="79" spans="1:9" s="49" customFormat="1">
      <c r="A79" s="98"/>
      <c r="B79" s="152" t="s">
        <v>503</v>
      </c>
      <c r="C79" s="78" t="s">
        <v>45</v>
      </c>
      <c r="D79" s="131"/>
      <c r="E79" s="131"/>
      <c r="F79" s="109"/>
      <c r="G79" s="79"/>
      <c r="H79" s="87"/>
      <c r="I79" s="58"/>
    </row>
    <row r="80" spans="1:9" s="49" customFormat="1" ht="48">
      <c r="A80" s="98"/>
      <c r="B80" s="157">
        <v>211000022</v>
      </c>
      <c r="C80" s="79" t="s">
        <v>108</v>
      </c>
      <c r="D80" s="131" t="s">
        <v>34</v>
      </c>
      <c r="E80" s="131">
        <v>201.25</v>
      </c>
      <c r="F80" s="84">
        <v>0</v>
      </c>
      <c r="G80" s="68" t="s">
        <v>580</v>
      </c>
      <c r="H80" s="110">
        <f t="shared" ref="H80:H91" si="13">E80*F80</f>
        <v>0</v>
      </c>
      <c r="I80" s="58"/>
    </row>
    <row r="81" spans="1:9" s="49" customFormat="1" ht="48">
      <c r="A81" s="98"/>
      <c r="B81" s="157">
        <v>500200619</v>
      </c>
      <c r="C81" s="79" t="s">
        <v>116</v>
      </c>
      <c r="D81" s="131" t="s">
        <v>97</v>
      </c>
      <c r="E81" s="131">
        <v>74.709999999999994</v>
      </c>
      <c r="F81" s="84">
        <v>0</v>
      </c>
      <c r="G81" s="68" t="s">
        <v>580</v>
      </c>
      <c r="H81" s="110">
        <f t="shared" si="13"/>
        <v>0</v>
      </c>
      <c r="I81" s="58"/>
    </row>
    <row r="82" spans="1:9" s="49" customFormat="1" ht="60">
      <c r="A82" s="98"/>
      <c r="B82" s="157" t="s">
        <v>117</v>
      </c>
      <c r="C82" s="79" t="s">
        <v>39</v>
      </c>
      <c r="D82" s="131" t="s">
        <v>92</v>
      </c>
      <c r="E82" s="131">
        <v>37.35</v>
      </c>
      <c r="F82" s="84">
        <v>0</v>
      </c>
      <c r="G82" s="68" t="s">
        <v>580</v>
      </c>
      <c r="H82" s="110">
        <f t="shared" si="13"/>
        <v>0</v>
      </c>
      <c r="I82" s="58"/>
    </row>
    <row r="83" spans="1:9" s="49" customFormat="1" ht="60">
      <c r="A83" s="98"/>
      <c r="B83" s="157">
        <v>500200003</v>
      </c>
      <c r="C83" s="79" t="s">
        <v>47</v>
      </c>
      <c r="D83" s="131" t="s">
        <v>118</v>
      </c>
      <c r="E83" s="131">
        <v>90.13</v>
      </c>
      <c r="F83" s="84">
        <v>0</v>
      </c>
      <c r="G83" s="68" t="s">
        <v>580</v>
      </c>
      <c r="H83" s="110">
        <f t="shared" si="13"/>
        <v>0</v>
      </c>
      <c r="I83" s="58"/>
    </row>
    <row r="84" spans="1:9" s="49" customFormat="1" ht="72">
      <c r="A84" s="98"/>
      <c r="B84" s="157" t="s">
        <v>119</v>
      </c>
      <c r="C84" s="79" t="s">
        <v>120</v>
      </c>
      <c r="D84" s="131" t="s">
        <v>121</v>
      </c>
      <c r="E84" s="131">
        <v>64.44</v>
      </c>
      <c r="F84" s="84">
        <v>0</v>
      </c>
      <c r="G84" s="68" t="s">
        <v>580</v>
      </c>
      <c r="H84" s="110">
        <f t="shared" si="13"/>
        <v>0</v>
      </c>
      <c r="I84" s="58"/>
    </row>
    <row r="85" spans="1:9" s="49" customFormat="1" ht="72">
      <c r="A85" s="98"/>
      <c r="B85" s="157" t="s">
        <v>122</v>
      </c>
      <c r="C85" s="79" t="s">
        <v>123</v>
      </c>
      <c r="D85" s="131" t="s">
        <v>43</v>
      </c>
      <c r="E85" s="131">
        <v>5</v>
      </c>
      <c r="F85" s="84">
        <v>0</v>
      </c>
      <c r="G85" s="68" t="s">
        <v>580</v>
      </c>
      <c r="H85" s="110">
        <f t="shared" si="13"/>
        <v>0</v>
      </c>
      <c r="I85" s="58"/>
    </row>
    <row r="86" spans="1:9" s="49" customFormat="1" ht="36">
      <c r="A86" s="98"/>
      <c r="B86" s="157" t="s">
        <v>124</v>
      </c>
      <c r="C86" s="79" t="s">
        <v>125</v>
      </c>
      <c r="D86" s="131" t="s">
        <v>121</v>
      </c>
      <c r="E86" s="131">
        <v>58</v>
      </c>
      <c r="F86" s="84">
        <v>0</v>
      </c>
      <c r="G86" s="68" t="s">
        <v>580</v>
      </c>
      <c r="H86" s="110">
        <f t="shared" si="13"/>
        <v>0</v>
      </c>
      <c r="I86" s="58"/>
    </row>
    <row r="87" spans="1:9" s="49" customFormat="1" ht="96">
      <c r="A87" s="98"/>
      <c r="B87" s="157">
        <v>500200809</v>
      </c>
      <c r="C87" s="79" t="s">
        <v>48</v>
      </c>
      <c r="D87" s="131" t="s">
        <v>118</v>
      </c>
      <c r="E87" s="131">
        <v>46.4</v>
      </c>
      <c r="F87" s="84">
        <v>0</v>
      </c>
      <c r="G87" s="68" t="s">
        <v>580</v>
      </c>
      <c r="H87" s="110">
        <f t="shared" si="13"/>
        <v>0</v>
      </c>
      <c r="I87" s="58"/>
    </row>
    <row r="88" spans="1:9" s="49" customFormat="1" ht="108">
      <c r="A88" s="98"/>
      <c r="B88" s="157">
        <v>500400156</v>
      </c>
      <c r="C88" s="79" t="s">
        <v>126</v>
      </c>
      <c r="D88" s="131" t="s">
        <v>121</v>
      </c>
      <c r="E88" s="131">
        <v>99</v>
      </c>
      <c r="F88" s="84">
        <v>0</v>
      </c>
      <c r="G88" s="68" t="s">
        <v>580</v>
      </c>
      <c r="H88" s="110">
        <f t="shared" si="13"/>
        <v>0</v>
      </c>
      <c r="I88" s="58"/>
    </row>
    <row r="89" spans="1:9" s="49" customFormat="1" ht="48">
      <c r="A89" s="98"/>
      <c r="B89" s="157" t="s">
        <v>127</v>
      </c>
      <c r="C89" s="79" t="s">
        <v>128</v>
      </c>
      <c r="D89" s="131" t="s">
        <v>121</v>
      </c>
      <c r="E89" s="131">
        <v>3.5</v>
      </c>
      <c r="F89" s="84">
        <v>0</v>
      </c>
      <c r="G89" s="68" t="s">
        <v>580</v>
      </c>
      <c r="H89" s="110">
        <f t="shared" si="13"/>
        <v>0</v>
      </c>
      <c r="I89" s="58"/>
    </row>
    <row r="90" spans="1:9" s="49" customFormat="1" ht="96">
      <c r="A90" s="98"/>
      <c r="B90" s="157">
        <v>500500384</v>
      </c>
      <c r="C90" s="79" t="s">
        <v>129</v>
      </c>
      <c r="D90" s="131" t="s">
        <v>118</v>
      </c>
      <c r="E90" s="131">
        <v>116</v>
      </c>
      <c r="F90" s="84">
        <v>0</v>
      </c>
      <c r="G90" s="68" t="s">
        <v>580</v>
      </c>
      <c r="H90" s="110">
        <f t="shared" si="13"/>
        <v>0</v>
      </c>
      <c r="I90" s="58"/>
    </row>
    <row r="91" spans="1:9" s="49" customFormat="1" ht="108">
      <c r="A91" s="98"/>
      <c r="B91" s="157">
        <v>500200810</v>
      </c>
      <c r="C91" s="79" t="s">
        <v>130</v>
      </c>
      <c r="D91" s="131" t="s">
        <v>97</v>
      </c>
      <c r="E91" s="131">
        <v>144.91999999999999</v>
      </c>
      <c r="F91" s="84">
        <v>0</v>
      </c>
      <c r="G91" s="68" t="s">
        <v>580</v>
      </c>
      <c r="H91" s="110">
        <f t="shared" si="13"/>
        <v>0</v>
      </c>
      <c r="I91" s="58"/>
    </row>
    <row r="92" spans="1:9" s="49" customFormat="1">
      <c r="A92" s="98"/>
      <c r="B92" s="152" t="s">
        <v>504</v>
      </c>
      <c r="C92" s="78" t="s">
        <v>49</v>
      </c>
      <c r="D92" s="131"/>
      <c r="E92" s="131"/>
      <c r="F92" s="109"/>
      <c r="G92" s="79"/>
      <c r="H92" s="87"/>
      <c r="I92" s="58"/>
    </row>
    <row r="93" spans="1:9" s="49" customFormat="1" ht="24">
      <c r="A93" s="98"/>
      <c r="B93" s="157">
        <v>500405172</v>
      </c>
      <c r="C93" s="79" t="s">
        <v>131</v>
      </c>
      <c r="D93" s="131" t="s">
        <v>118</v>
      </c>
      <c r="E93" s="131">
        <v>140.30000000000001</v>
      </c>
      <c r="F93" s="84">
        <v>0</v>
      </c>
      <c r="G93" s="68" t="s">
        <v>580</v>
      </c>
      <c r="H93" s="110">
        <f t="shared" ref="H93:H98" si="14">E93*F93</f>
        <v>0</v>
      </c>
      <c r="I93" s="58"/>
    </row>
    <row r="94" spans="1:9" s="49" customFormat="1" ht="36">
      <c r="A94" s="98"/>
      <c r="B94" s="157">
        <v>500405560</v>
      </c>
      <c r="C94" s="79" t="s">
        <v>132</v>
      </c>
      <c r="D94" s="131" t="s">
        <v>33</v>
      </c>
      <c r="E94" s="131">
        <v>77.2</v>
      </c>
      <c r="F94" s="84">
        <v>0</v>
      </c>
      <c r="G94" s="68" t="s">
        <v>580</v>
      </c>
      <c r="H94" s="110">
        <f t="shared" si="14"/>
        <v>0</v>
      </c>
      <c r="I94" s="58"/>
    </row>
    <row r="95" spans="1:9" s="49" customFormat="1" ht="72">
      <c r="A95" s="98"/>
      <c r="B95" s="157">
        <v>500300315</v>
      </c>
      <c r="C95" s="79" t="s">
        <v>50</v>
      </c>
      <c r="D95" s="131" t="s">
        <v>97</v>
      </c>
      <c r="E95" s="131">
        <v>14.03</v>
      </c>
      <c r="F95" s="84">
        <v>0</v>
      </c>
      <c r="G95" s="68" t="s">
        <v>580</v>
      </c>
      <c r="H95" s="110">
        <f t="shared" si="14"/>
        <v>0</v>
      </c>
      <c r="I95" s="58"/>
    </row>
    <row r="96" spans="1:9" s="49" customFormat="1" ht="36">
      <c r="A96" s="98"/>
      <c r="B96" s="157">
        <v>500301766</v>
      </c>
      <c r="C96" s="79" t="s">
        <v>133</v>
      </c>
      <c r="D96" s="131" t="s">
        <v>118</v>
      </c>
      <c r="E96" s="131">
        <v>140.30000000000001</v>
      </c>
      <c r="F96" s="84">
        <v>0</v>
      </c>
      <c r="G96" s="68" t="s">
        <v>580</v>
      </c>
      <c r="H96" s="110">
        <f t="shared" si="14"/>
        <v>0</v>
      </c>
      <c r="I96" s="58"/>
    </row>
    <row r="97" spans="1:9" s="49" customFormat="1" ht="24">
      <c r="A97" s="98"/>
      <c r="B97" s="157" t="s">
        <v>134</v>
      </c>
      <c r="C97" s="79" t="s">
        <v>135</v>
      </c>
      <c r="D97" s="131" t="s">
        <v>118</v>
      </c>
      <c r="E97" s="131">
        <v>60.05</v>
      </c>
      <c r="F97" s="84">
        <v>0</v>
      </c>
      <c r="G97" s="68" t="s">
        <v>580</v>
      </c>
      <c r="H97" s="110">
        <f t="shared" si="14"/>
        <v>0</v>
      </c>
      <c r="I97" s="58"/>
    </row>
    <row r="98" spans="1:9" s="49" customFormat="1" ht="36">
      <c r="A98" s="98"/>
      <c r="B98" s="157" t="s">
        <v>136</v>
      </c>
      <c r="C98" s="79" t="s">
        <v>137</v>
      </c>
      <c r="D98" s="131" t="s">
        <v>138</v>
      </c>
      <c r="E98" s="132">
        <v>5</v>
      </c>
      <c r="F98" s="84">
        <v>0</v>
      </c>
      <c r="G98" s="68" t="s">
        <v>580</v>
      </c>
      <c r="H98" s="110">
        <f t="shared" si="14"/>
        <v>0</v>
      </c>
      <c r="I98" s="58"/>
    </row>
    <row r="99" spans="1:9" s="49" customFormat="1">
      <c r="A99" s="98"/>
      <c r="B99" s="152" t="s">
        <v>505</v>
      </c>
      <c r="C99" s="78" t="s">
        <v>51</v>
      </c>
      <c r="D99" s="131"/>
      <c r="E99" s="131"/>
      <c r="F99" s="109"/>
      <c r="G99" s="79"/>
      <c r="H99" s="87"/>
      <c r="I99" s="58"/>
    </row>
    <row r="100" spans="1:9" s="49" customFormat="1" ht="84">
      <c r="A100" s="98"/>
      <c r="B100" s="65">
        <v>500400133</v>
      </c>
      <c r="C100" s="50" t="s">
        <v>52</v>
      </c>
      <c r="D100" s="133" t="s">
        <v>118</v>
      </c>
      <c r="E100" s="134">
        <v>157.18</v>
      </c>
      <c r="F100" s="84">
        <v>0</v>
      </c>
      <c r="G100" s="68" t="s">
        <v>580</v>
      </c>
      <c r="H100" s="110">
        <f t="shared" ref="H100:H108" si="15">E100*F100</f>
        <v>0</v>
      </c>
      <c r="I100" s="58"/>
    </row>
    <row r="101" spans="1:9" s="49" customFormat="1" ht="108">
      <c r="A101" s="98"/>
      <c r="B101" s="65">
        <v>500400156</v>
      </c>
      <c r="C101" s="79" t="s">
        <v>126</v>
      </c>
      <c r="D101" s="133" t="s">
        <v>121</v>
      </c>
      <c r="E101" s="134">
        <v>111.11</v>
      </c>
      <c r="F101" s="84">
        <v>0</v>
      </c>
      <c r="G101" s="68" t="s">
        <v>580</v>
      </c>
      <c r="H101" s="110">
        <f t="shared" si="15"/>
        <v>0</v>
      </c>
      <c r="I101" s="58"/>
    </row>
    <row r="102" spans="1:9" s="49" customFormat="1" ht="48">
      <c r="A102" s="98"/>
      <c r="B102" s="65" t="s">
        <v>139</v>
      </c>
      <c r="C102" s="50" t="s">
        <v>140</v>
      </c>
      <c r="D102" s="133" t="s">
        <v>121</v>
      </c>
      <c r="E102" s="134">
        <v>20.66</v>
      </c>
      <c r="F102" s="84">
        <v>0</v>
      </c>
      <c r="G102" s="68" t="s">
        <v>580</v>
      </c>
      <c r="H102" s="110">
        <f t="shared" si="15"/>
        <v>0</v>
      </c>
      <c r="I102" s="58"/>
    </row>
    <row r="103" spans="1:9" s="49" customFormat="1" ht="36">
      <c r="A103" s="98"/>
      <c r="B103" s="65" t="s">
        <v>141</v>
      </c>
      <c r="C103" s="50" t="s">
        <v>142</v>
      </c>
      <c r="D103" s="133" t="s">
        <v>121</v>
      </c>
      <c r="E103" s="134">
        <v>9.9700000000000006</v>
      </c>
      <c r="F103" s="84">
        <v>0</v>
      </c>
      <c r="G103" s="68" t="s">
        <v>580</v>
      </c>
      <c r="H103" s="110">
        <f t="shared" si="15"/>
        <v>0</v>
      </c>
      <c r="I103" s="58"/>
    </row>
    <row r="104" spans="1:9" s="49" customFormat="1" ht="60">
      <c r="A104" s="98"/>
      <c r="B104" s="65">
        <v>501103024</v>
      </c>
      <c r="C104" s="50" t="s">
        <v>143</v>
      </c>
      <c r="D104" s="133" t="s">
        <v>138</v>
      </c>
      <c r="E104" s="134">
        <v>7</v>
      </c>
      <c r="F104" s="84">
        <v>0</v>
      </c>
      <c r="G104" s="68" t="s">
        <v>580</v>
      </c>
      <c r="H104" s="110">
        <f t="shared" si="15"/>
        <v>0</v>
      </c>
      <c r="I104" s="58"/>
    </row>
    <row r="105" spans="1:9" s="49" customFormat="1" ht="48">
      <c r="A105" s="98"/>
      <c r="B105" s="65" t="s">
        <v>144</v>
      </c>
      <c r="C105" s="50" t="s">
        <v>145</v>
      </c>
      <c r="D105" s="133" t="s">
        <v>121</v>
      </c>
      <c r="E105" s="134">
        <v>20.66</v>
      </c>
      <c r="F105" s="84">
        <v>0</v>
      </c>
      <c r="G105" s="68" t="s">
        <v>580</v>
      </c>
      <c r="H105" s="110">
        <f t="shared" si="15"/>
        <v>0</v>
      </c>
      <c r="I105" s="58"/>
    </row>
    <row r="106" spans="1:9" s="49" customFormat="1" ht="96">
      <c r="A106" s="98"/>
      <c r="B106" s="65" t="s">
        <v>146</v>
      </c>
      <c r="C106" s="50" t="s">
        <v>147</v>
      </c>
      <c r="D106" s="133" t="s">
        <v>118</v>
      </c>
      <c r="E106" s="134">
        <v>114.33</v>
      </c>
      <c r="F106" s="84">
        <v>0</v>
      </c>
      <c r="G106" s="68" t="s">
        <v>580</v>
      </c>
      <c r="H106" s="110">
        <f t="shared" si="15"/>
        <v>0</v>
      </c>
      <c r="I106" s="58"/>
    </row>
    <row r="107" spans="1:9" s="49" customFormat="1" ht="60">
      <c r="A107" s="98"/>
      <c r="B107" s="65" t="s">
        <v>148</v>
      </c>
      <c r="C107" s="50" t="s">
        <v>149</v>
      </c>
      <c r="D107" s="133" t="s">
        <v>121</v>
      </c>
      <c r="E107" s="134">
        <v>66</v>
      </c>
      <c r="F107" s="84">
        <v>0</v>
      </c>
      <c r="G107" s="68" t="s">
        <v>580</v>
      </c>
      <c r="H107" s="110">
        <f t="shared" si="15"/>
        <v>0</v>
      </c>
      <c r="I107" s="58"/>
    </row>
    <row r="108" spans="1:9" s="49" customFormat="1" ht="60">
      <c r="A108" s="98"/>
      <c r="B108" s="65" t="s">
        <v>150</v>
      </c>
      <c r="C108" s="50" t="s">
        <v>151</v>
      </c>
      <c r="D108" s="133" t="s">
        <v>118</v>
      </c>
      <c r="E108" s="134">
        <v>80.86</v>
      </c>
      <c r="F108" s="84">
        <v>0</v>
      </c>
      <c r="G108" s="68" t="s">
        <v>580</v>
      </c>
      <c r="H108" s="110">
        <f t="shared" si="15"/>
        <v>0</v>
      </c>
      <c r="I108" s="58"/>
    </row>
    <row r="109" spans="1:9" s="49" customFormat="1">
      <c r="A109" s="98"/>
      <c r="B109" s="158" t="s">
        <v>506</v>
      </c>
      <c r="C109" s="51" t="s">
        <v>53</v>
      </c>
      <c r="D109" s="133"/>
      <c r="E109" s="134"/>
      <c r="F109" s="109"/>
      <c r="G109" s="75"/>
      <c r="H109" s="87"/>
      <c r="I109" s="58"/>
    </row>
    <row r="110" spans="1:9" s="49" customFormat="1" ht="96">
      <c r="A110" s="98"/>
      <c r="B110" s="65">
        <v>500500384</v>
      </c>
      <c r="C110" s="79" t="s">
        <v>129</v>
      </c>
      <c r="D110" s="133" t="s">
        <v>118</v>
      </c>
      <c r="E110" s="134">
        <v>276.92</v>
      </c>
      <c r="F110" s="84">
        <v>0</v>
      </c>
      <c r="G110" s="68" t="s">
        <v>580</v>
      </c>
      <c r="H110" s="110">
        <f t="shared" ref="H110:H122" si="16">E110*F110</f>
        <v>0</v>
      </c>
      <c r="I110" s="58"/>
    </row>
    <row r="111" spans="1:9" s="49" customFormat="1" ht="84">
      <c r="A111" s="98"/>
      <c r="B111" s="65">
        <v>500502428</v>
      </c>
      <c r="C111" s="50" t="s">
        <v>54</v>
      </c>
      <c r="D111" s="133" t="s">
        <v>118</v>
      </c>
      <c r="E111" s="134">
        <v>162.94999999999999</v>
      </c>
      <c r="F111" s="84">
        <v>0</v>
      </c>
      <c r="G111" s="68" t="s">
        <v>580</v>
      </c>
      <c r="H111" s="110">
        <f t="shared" si="16"/>
        <v>0</v>
      </c>
      <c r="I111" s="58"/>
    </row>
    <row r="112" spans="1:9" s="49" customFormat="1" ht="120">
      <c r="A112" s="98"/>
      <c r="B112" s="65">
        <v>500503115</v>
      </c>
      <c r="C112" s="50" t="s">
        <v>55</v>
      </c>
      <c r="D112" s="133" t="s">
        <v>118</v>
      </c>
      <c r="E112" s="134">
        <v>195.19</v>
      </c>
      <c r="F112" s="84">
        <v>0</v>
      </c>
      <c r="G112" s="68" t="s">
        <v>580</v>
      </c>
      <c r="H112" s="110">
        <f t="shared" si="16"/>
        <v>0</v>
      </c>
      <c r="I112" s="58"/>
    </row>
    <row r="113" spans="1:9" s="49" customFormat="1" ht="36">
      <c r="A113" s="98"/>
      <c r="B113" s="65" t="s">
        <v>152</v>
      </c>
      <c r="C113" s="50" t="s">
        <v>153</v>
      </c>
      <c r="D113" s="133" t="s">
        <v>118</v>
      </c>
      <c r="E113" s="134">
        <v>336.04</v>
      </c>
      <c r="F113" s="84">
        <v>0</v>
      </c>
      <c r="G113" s="68" t="s">
        <v>580</v>
      </c>
      <c r="H113" s="110">
        <f t="shared" si="16"/>
        <v>0</v>
      </c>
      <c r="I113" s="58"/>
    </row>
    <row r="114" spans="1:9" s="49" customFormat="1" ht="60">
      <c r="A114" s="98"/>
      <c r="B114" s="65" t="s">
        <v>154</v>
      </c>
      <c r="C114" s="50" t="s">
        <v>155</v>
      </c>
      <c r="D114" s="133" t="s">
        <v>57</v>
      </c>
      <c r="E114" s="134">
        <v>75</v>
      </c>
      <c r="F114" s="84">
        <v>0</v>
      </c>
      <c r="G114" s="68" t="s">
        <v>580</v>
      </c>
      <c r="H114" s="110">
        <f t="shared" si="16"/>
        <v>0</v>
      </c>
      <c r="I114" s="58"/>
    </row>
    <row r="115" spans="1:9" s="49" customFormat="1" ht="120">
      <c r="A115" s="98"/>
      <c r="B115" s="65" t="s">
        <v>156</v>
      </c>
      <c r="C115" s="50" t="s">
        <v>157</v>
      </c>
      <c r="D115" s="133" t="s">
        <v>118</v>
      </c>
      <c r="E115" s="134">
        <v>166.56</v>
      </c>
      <c r="F115" s="84">
        <v>0</v>
      </c>
      <c r="G115" s="68" t="s">
        <v>580</v>
      </c>
      <c r="H115" s="110">
        <f t="shared" si="16"/>
        <v>0</v>
      </c>
      <c r="I115" s="58"/>
    </row>
    <row r="116" spans="1:9" s="49" customFormat="1" ht="132">
      <c r="A116" s="98"/>
      <c r="B116" s="65" t="s">
        <v>158</v>
      </c>
      <c r="C116" s="50" t="s">
        <v>159</v>
      </c>
      <c r="D116" s="133" t="s">
        <v>115</v>
      </c>
      <c r="E116" s="134">
        <v>61.46</v>
      </c>
      <c r="F116" s="84">
        <v>0</v>
      </c>
      <c r="G116" s="68" t="s">
        <v>580</v>
      </c>
      <c r="H116" s="110">
        <f t="shared" si="16"/>
        <v>0</v>
      </c>
      <c r="I116" s="58"/>
    </row>
    <row r="117" spans="1:9" s="49" customFormat="1" ht="84">
      <c r="A117" s="98"/>
      <c r="B117" s="65">
        <v>500405562</v>
      </c>
      <c r="C117" s="50" t="s">
        <v>56</v>
      </c>
      <c r="D117" s="133" t="s">
        <v>57</v>
      </c>
      <c r="E117" s="128">
        <v>96.7</v>
      </c>
      <c r="F117" s="84">
        <v>0</v>
      </c>
      <c r="G117" s="68" t="s">
        <v>580</v>
      </c>
      <c r="H117" s="110">
        <f t="shared" si="16"/>
        <v>0</v>
      </c>
      <c r="I117" s="58"/>
    </row>
    <row r="118" spans="1:9" s="49" customFormat="1" ht="96">
      <c r="A118" s="98"/>
      <c r="B118" s="65">
        <v>503500500</v>
      </c>
      <c r="C118" s="50" t="s">
        <v>160</v>
      </c>
      <c r="D118" s="133" t="s">
        <v>35</v>
      </c>
      <c r="E118" s="134">
        <v>46.3</v>
      </c>
      <c r="F118" s="84">
        <v>0</v>
      </c>
      <c r="G118" s="68" t="s">
        <v>580</v>
      </c>
      <c r="H118" s="110">
        <f t="shared" si="16"/>
        <v>0</v>
      </c>
      <c r="I118" s="58"/>
    </row>
    <row r="119" spans="1:9" s="49" customFormat="1" ht="72">
      <c r="A119" s="98"/>
      <c r="B119" s="65" t="s">
        <v>161</v>
      </c>
      <c r="C119" s="50" t="s">
        <v>162</v>
      </c>
      <c r="D119" s="133" t="s">
        <v>35</v>
      </c>
      <c r="E119" s="134">
        <v>11.12</v>
      </c>
      <c r="F119" s="84">
        <v>0</v>
      </c>
      <c r="G119" s="68" t="s">
        <v>580</v>
      </c>
      <c r="H119" s="110">
        <f t="shared" si="16"/>
        <v>0</v>
      </c>
      <c r="I119" s="58"/>
    </row>
    <row r="120" spans="1:9" s="49" customFormat="1" ht="48">
      <c r="A120" s="98"/>
      <c r="B120" s="65" t="s">
        <v>163</v>
      </c>
      <c r="C120" s="50" t="s">
        <v>164</v>
      </c>
      <c r="D120" s="133" t="s">
        <v>121</v>
      </c>
      <c r="E120" s="134">
        <v>21.79</v>
      </c>
      <c r="F120" s="84">
        <v>0</v>
      </c>
      <c r="G120" s="68" t="s">
        <v>580</v>
      </c>
      <c r="H120" s="110">
        <f t="shared" si="16"/>
        <v>0</v>
      </c>
      <c r="I120" s="58"/>
    </row>
    <row r="121" spans="1:9" s="49" customFormat="1" ht="72">
      <c r="A121" s="98"/>
      <c r="B121" s="65" t="s">
        <v>165</v>
      </c>
      <c r="C121" s="50" t="s">
        <v>571</v>
      </c>
      <c r="D121" s="133" t="s">
        <v>138</v>
      </c>
      <c r="E121" s="134">
        <v>2</v>
      </c>
      <c r="F121" s="84">
        <v>0</v>
      </c>
      <c r="G121" s="68" t="s">
        <v>580</v>
      </c>
      <c r="H121" s="110">
        <f t="shared" si="16"/>
        <v>0</v>
      </c>
      <c r="I121" s="58"/>
    </row>
    <row r="122" spans="1:9" s="49" customFormat="1" ht="72">
      <c r="A122" s="98"/>
      <c r="B122" s="65" t="s">
        <v>166</v>
      </c>
      <c r="C122" s="50" t="s">
        <v>167</v>
      </c>
      <c r="D122" s="133" t="s">
        <v>43</v>
      </c>
      <c r="E122" s="134">
        <v>1</v>
      </c>
      <c r="F122" s="84">
        <v>0</v>
      </c>
      <c r="G122" s="68" t="s">
        <v>580</v>
      </c>
      <c r="H122" s="110">
        <f t="shared" si="16"/>
        <v>0</v>
      </c>
      <c r="I122" s="58"/>
    </row>
    <row r="123" spans="1:9" s="49" customFormat="1">
      <c r="A123" s="98"/>
      <c r="B123" s="158" t="s">
        <v>507</v>
      </c>
      <c r="C123" s="51" t="s">
        <v>58</v>
      </c>
      <c r="D123" s="133"/>
      <c r="E123" s="134"/>
      <c r="F123" s="109"/>
      <c r="G123" s="75"/>
      <c r="H123" s="87"/>
      <c r="I123" s="58"/>
    </row>
    <row r="124" spans="1:9" s="49" customFormat="1" ht="96">
      <c r="A124" s="98"/>
      <c r="B124" s="65">
        <v>501103212</v>
      </c>
      <c r="C124" s="50" t="s">
        <v>59</v>
      </c>
      <c r="D124" s="133" t="s">
        <v>138</v>
      </c>
      <c r="E124" s="134">
        <v>13</v>
      </c>
      <c r="F124" s="84">
        <v>0</v>
      </c>
      <c r="G124" s="68" t="s">
        <v>580</v>
      </c>
      <c r="H124" s="110">
        <f t="shared" ref="H124:H133" si="17">E124*F124</f>
        <v>0</v>
      </c>
      <c r="I124" s="58"/>
    </row>
    <row r="125" spans="1:9" s="49" customFormat="1" ht="36">
      <c r="A125" s="98"/>
      <c r="B125" s="65" t="s">
        <v>168</v>
      </c>
      <c r="C125" s="50" t="s">
        <v>169</v>
      </c>
      <c r="D125" s="133" t="s">
        <v>138</v>
      </c>
      <c r="E125" s="134">
        <v>12</v>
      </c>
      <c r="F125" s="84">
        <v>0</v>
      </c>
      <c r="G125" s="68" t="s">
        <v>580</v>
      </c>
      <c r="H125" s="110">
        <f t="shared" si="17"/>
        <v>0</v>
      </c>
      <c r="I125" s="58"/>
    </row>
    <row r="126" spans="1:9" s="49" customFormat="1" ht="84">
      <c r="A126" s="98"/>
      <c r="B126" s="65">
        <v>503500510</v>
      </c>
      <c r="C126" s="50" t="s">
        <v>170</v>
      </c>
      <c r="D126" s="133" t="s">
        <v>138</v>
      </c>
      <c r="E126" s="134">
        <v>7</v>
      </c>
      <c r="F126" s="84">
        <v>0</v>
      </c>
      <c r="G126" s="68" t="s">
        <v>580</v>
      </c>
      <c r="H126" s="110">
        <f t="shared" si="17"/>
        <v>0</v>
      </c>
      <c r="I126" s="58"/>
    </row>
    <row r="127" spans="1:9" s="49" customFormat="1" ht="36">
      <c r="A127" s="98"/>
      <c r="B127" s="65">
        <v>501101076</v>
      </c>
      <c r="C127" s="50" t="s">
        <v>171</v>
      </c>
      <c r="D127" s="133" t="s">
        <v>43</v>
      </c>
      <c r="E127" s="134">
        <v>4</v>
      </c>
      <c r="F127" s="84">
        <v>0</v>
      </c>
      <c r="G127" s="68" t="s">
        <v>580</v>
      </c>
      <c r="H127" s="110">
        <f t="shared" si="17"/>
        <v>0</v>
      </c>
      <c r="I127" s="58"/>
    </row>
    <row r="128" spans="1:9" s="49" customFormat="1" ht="36">
      <c r="A128" s="98"/>
      <c r="B128" s="65">
        <v>501103683</v>
      </c>
      <c r="C128" s="50" t="s">
        <v>172</v>
      </c>
      <c r="D128" s="133" t="s">
        <v>138</v>
      </c>
      <c r="E128" s="128">
        <v>6</v>
      </c>
      <c r="F128" s="84">
        <v>0</v>
      </c>
      <c r="G128" s="68" t="s">
        <v>580</v>
      </c>
      <c r="H128" s="110">
        <f t="shared" si="17"/>
        <v>0</v>
      </c>
      <c r="I128" s="58"/>
    </row>
    <row r="129" spans="1:9" s="49" customFormat="1" ht="48">
      <c r="A129" s="98"/>
      <c r="B129" s="65">
        <v>501103682</v>
      </c>
      <c r="C129" s="50" t="s">
        <v>173</v>
      </c>
      <c r="D129" s="133" t="s">
        <v>138</v>
      </c>
      <c r="E129" s="134">
        <v>13</v>
      </c>
      <c r="F129" s="84">
        <v>0</v>
      </c>
      <c r="G129" s="68" t="s">
        <v>580</v>
      </c>
      <c r="H129" s="110">
        <f t="shared" si="17"/>
        <v>0</v>
      </c>
      <c r="I129" s="58"/>
    </row>
    <row r="130" spans="1:9" s="49" customFormat="1" ht="36">
      <c r="A130" s="98"/>
      <c r="B130" s="65">
        <v>503500346</v>
      </c>
      <c r="C130" s="50" t="s">
        <v>174</v>
      </c>
      <c r="D130" s="133" t="s">
        <v>138</v>
      </c>
      <c r="E130" s="134">
        <v>4</v>
      </c>
      <c r="F130" s="84">
        <v>0</v>
      </c>
      <c r="G130" s="68" t="s">
        <v>580</v>
      </c>
      <c r="H130" s="110">
        <f t="shared" si="17"/>
        <v>0</v>
      </c>
      <c r="I130" s="58"/>
    </row>
    <row r="131" spans="1:9" s="49" customFormat="1" ht="36">
      <c r="A131" s="98"/>
      <c r="B131" s="65" t="s">
        <v>175</v>
      </c>
      <c r="C131" s="50" t="s">
        <v>176</v>
      </c>
      <c r="D131" s="133" t="s">
        <v>138</v>
      </c>
      <c r="E131" s="134">
        <v>5</v>
      </c>
      <c r="F131" s="84">
        <v>0</v>
      </c>
      <c r="G131" s="68" t="s">
        <v>580</v>
      </c>
      <c r="H131" s="110">
        <f t="shared" si="17"/>
        <v>0</v>
      </c>
      <c r="I131" s="58"/>
    </row>
    <row r="132" spans="1:9" s="49" customFormat="1" ht="48">
      <c r="A132" s="98"/>
      <c r="B132" s="65">
        <v>502904322</v>
      </c>
      <c r="C132" s="50" t="s">
        <v>177</v>
      </c>
      <c r="D132" s="133" t="s">
        <v>138</v>
      </c>
      <c r="E132" s="134">
        <v>13</v>
      </c>
      <c r="F132" s="84">
        <v>0</v>
      </c>
      <c r="G132" s="68" t="s">
        <v>580</v>
      </c>
      <c r="H132" s="110">
        <f t="shared" si="17"/>
        <v>0</v>
      </c>
      <c r="I132" s="58"/>
    </row>
    <row r="133" spans="1:9" s="49" customFormat="1" ht="60">
      <c r="A133" s="98"/>
      <c r="B133" s="65" t="s">
        <v>178</v>
      </c>
      <c r="C133" s="50" t="s">
        <v>179</v>
      </c>
      <c r="D133" s="133" t="s">
        <v>43</v>
      </c>
      <c r="E133" s="128">
        <v>12</v>
      </c>
      <c r="F133" s="84">
        <v>0</v>
      </c>
      <c r="G133" s="68" t="s">
        <v>580</v>
      </c>
      <c r="H133" s="110">
        <f t="shared" si="17"/>
        <v>0</v>
      </c>
      <c r="I133" s="58"/>
    </row>
    <row r="134" spans="1:9" s="49" customFormat="1">
      <c r="A134" s="98"/>
      <c r="B134" s="158" t="s">
        <v>508</v>
      </c>
      <c r="C134" s="51" t="s">
        <v>60</v>
      </c>
      <c r="D134" s="133"/>
      <c r="E134" s="134"/>
      <c r="F134" s="109"/>
      <c r="G134" s="75"/>
      <c r="H134" s="87"/>
      <c r="I134" s="58"/>
    </row>
    <row r="135" spans="1:9" s="49" customFormat="1" ht="84">
      <c r="A135" s="98"/>
      <c r="B135" s="65" t="s">
        <v>180</v>
      </c>
      <c r="C135" s="50" t="s">
        <v>181</v>
      </c>
      <c r="D135" s="133" t="s">
        <v>138</v>
      </c>
      <c r="E135" s="134">
        <v>1</v>
      </c>
      <c r="F135" s="84">
        <v>0</v>
      </c>
      <c r="G135" s="68" t="s">
        <v>580</v>
      </c>
      <c r="H135" s="110">
        <f t="shared" ref="H135:H137" si="18">E135*F135</f>
        <v>0</v>
      </c>
      <c r="I135" s="58"/>
    </row>
    <row r="136" spans="1:9" s="49" customFormat="1" ht="84">
      <c r="A136" s="98"/>
      <c r="B136" s="65" t="s">
        <v>182</v>
      </c>
      <c r="C136" s="50" t="s">
        <v>183</v>
      </c>
      <c r="D136" s="133" t="s">
        <v>138</v>
      </c>
      <c r="E136" s="134">
        <v>3</v>
      </c>
      <c r="F136" s="84">
        <v>0</v>
      </c>
      <c r="G136" s="68" t="s">
        <v>580</v>
      </c>
      <c r="H136" s="110">
        <f t="shared" si="18"/>
        <v>0</v>
      </c>
      <c r="I136" s="58"/>
    </row>
    <row r="137" spans="1:9" s="49" customFormat="1" ht="84">
      <c r="A137" s="98"/>
      <c r="B137" s="65" t="s">
        <v>184</v>
      </c>
      <c r="C137" s="50" t="s">
        <v>185</v>
      </c>
      <c r="D137" s="133" t="s">
        <v>138</v>
      </c>
      <c r="E137" s="134">
        <v>12</v>
      </c>
      <c r="F137" s="84">
        <v>0</v>
      </c>
      <c r="G137" s="68" t="s">
        <v>580</v>
      </c>
      <c r="H137" s="110">
        <f t="shared" si="18"/>
        <v>0</v>
      </c>
      <c r="I137" s="58"/>
    </row>
    <row r="138" spans="1:9" s="49" customFormat="1">
      <c r="A138" s="98"/>
      <c r="B138" s="158" t="s">
        <v>528</v>
      </c>
      <c r="C138" s="51" t="s">
        <v>61</v>
      </c>
      <c r="D138" s="133"/>
      <c r="E138" s="134"/>
      <c r="F138" s="84"/>
      <c r="G138" s="68"/>
      <c r="H138" s="110"/>
      <c r="I138" s="58"/>
    </row>
    <row r="139" spans="1:9" s="49" customFormat="1" ht="48">
      <c r="A139" s="98"/>
      <c r="B139" s="65" t="s">
        <v>186</v>
      </c>
      <c r="C139" s="50" t="s">
        <v>187</v>
      </c>
      <c r="D139" s="133" t="s">
        <v>138</v>
      </c>
      <c r="E139" s="134">
        <v>5</v>
      </c>
      <c r="F139" s="84">
        <v>0</v>
      </c>
      <c r="G139" s="68" t="s">
        <v>580</v>
      </c>
      <c r="H139" s="110">
        <f t="shared" ref="H139:H146" si="19">E139*F139</f>
        <v>0</v>
      </c>
      <c r="I139" s="58"/>
    </row>
    <row r="140" spans="1:9" s="49" customFormat="1" ht="60">
      <c r="A140" s="98"/>
      <c r="B140" s="65" t="s">
        <v>188</v>
      </c>
      <c r="C140" s="50" t="s">
        <v>510</v>
      </c>
      <c r="D140" s="133" t="s">
        <v>138</v>
      </c>
      <c r="E140" s="134">
        <v>10</v>
      </c>
      <c r="F140" s="84">
        <v>0</v>
      </c>
      <c r="G140" s="68" t="s">
        <v>580</v>
      </c>
      <c r="H140" s="110">
        <f t="shared" si="19"/>
        <v>0</v>
      </c>
      <c r="I140" s="58"/>
    </row>
    <row r="141" spans="1:9" s="49" customFormat="1" ht="48">
      <c r="A141" s="98"/>
      <c r="B141" s="65" t="s">
        <v>189</v>
      </c>
      <c r="C141" s="50" t="s">
        <v>190</v>
      </c>
      <c r="D141" s="133" t="s">
        <v>138</v>
      </c>
      <c r="E141" s="134">
        <v>2</v>
      </c>
      <c r="F141" s="84">
        <v>0</v>
      </c>
      <c r="G141" s="68" t="s">
        <v>580</v>
      </c>
      <c r="H141" s="110">
        <f t="shared" si="19"/>
        <v>0</v>
      </c>
      <c r="I141" s="58"/>
    </row>
    <row r="142" spans="1:9" s="49" customFormat="1" ht="48">
      <c r="A142" s="98"/>
      <c r="B142" s="65" t="s">
        <v>191</v>
      </c>
      <c r="C142" s="50" t="s">
        <v>192</v>
      </c>
      <c r="D142" s="133" t="s">
        <v>138</v>
      </c>
      <c r="E142" s="134">
        <v>2</v>
      </c>
      <c r="F142" s="84">
        <v>0</v>
      </c>
      <c r="G142" s="68" t="s">
        <v>580</v>
      </c>
      <c r="H142" s="110">
        <f t="shared" si="19"/>
        <v>0</v>
      </c>
      <c r="I142" s="58"/>
    </row>
    <row r="143" spans="1:9" s="49" customFormat="1" ht="48">
      <c r="A143" s="98"/>
      <c r="B143" s="65" t="s">
        <v>193</v>
      </c>
      <c r="C143" s="50" t="s">
        <v>194</v>
      </c>
      <c r="D143" s="133" t="s">
        <v>138</v>
      </c>
      <c r="E143" s="134">
        <v>1</v>
      </c>
      <c r="F143" s="84">
        <v>0</v>
      </c>
      <c r="G143" s="68" t="s">
        <v>580</v>
      </c>
      <c r="H143" s="110">
        <f t="shared" si="19"/>
        <v>0</v>
      </c>
      <c r="I143" s="58"/>
    </row>
    <row r="144" spans="1:9" s="49" customFormat="1" ht="60">
      <c r="A144" s="98"/>
      <c r="B144" s="65" t="s">
        <v>195</v>
      </c>
      <c r="C144" s="50" t="s">
        <v>196</v>
      </c>
      <c r="D144" s="133" t="s">
        <v>138</v>
      </c>
      <c r="E144" s="134">
        <v>11</v>
      </c>
      <c r="F144" s="84">
        <v>0</v>
      </c>
      <c r="G144" s="68" t="s">
        <v>580</v>
      </c>
      <c r="H144" s="110">
        <f t="shared" si="19"/>
        <v>0</v>
      </c>
      <c r="I144" s="58"/>
    </row>
    <row r="145" spans="1:9" s="49" customFormat="1" ht="48">
      <c r="A145" s="98"/>
      <c r="B145" s="65" t="s">
        <v>197</v>
      </c>
      <c r="C145" s="50" t="s">
        <v>198</v>
      </c>
      <c r="D145" s="133" t="s">
        <v>138</v>
      </c>
      <c r="E145" s="134">
        <v>2</v>
      </c>
      <c r="F145" s="84">
        <v>0</v>
      </c>
      <c r="G145" s="68" t="s">
        <v>580</v>
      </c>
      <c r="H145" s="110">
        <f t="shared" si="19"/>
        <v>0</v>
      </c>
      <c r="I145" s="58"/>
    </row>
    <row r="146" spans="1:9" s="49" customFormat="1" ht="60">
      <c r="A146" s="98"/>
      <c r="B146" s="65" t="s">
        <v>199</v>
      </c>
      <c r="C146" s="50" t="s">
        <v>200</v>
      </c>
      <c r="D146" s="133" t="s">
        <v>138</v>
      </c>
      <c r="E146" s="134">
        <v>11</v>
      </c>
      <c r="F146" s="84">
        <v>0</v>
      </c>
      <c r="G146" s="68" t="s">
        <v>580</v>
      </c>
      <c r="H146" s="110">
        <f t="shared" si="19"/>
        <v>0</v>
      </c>
      <c r="I146" s="58"/>
    </row>
    <row r="147" spans="1:9" s="49" customFormat="1">
      <c r="A147" s="98"/>
      <c r="B147" s="158" t="s">
        <v>509</v>
      </c>
      <c r="C147" s="51" t="s">
        <v>62</v>
      </c>
      <c r="D147" s="133"/>
      <c r="E147" s="134"/>
      <c r="F147" s="109"/>
      <c r="G147" s="75"/>
      <c r="H147" s="87"/>
      <c r="I147" s="58"/>
    </row>
    <row r="148" spans="1:9" s="49" customFormat="1" ht="48">
      <c r="A148" s="98"/>
      <c r="B148" s="65">
        <v>502200473</v>
      </c>
      <c r="C148" s="50" t="s">
        <v>201</v>
      </c>
      <c r="D148" s="133" t="s">
        <v>138</v>
      </c>
      <c r="E148" s="134">
        <v>2</v>
      </c>
      <c r="F148" s="84">
        <v>0</v>
      </c>
      <c r="G148" s="68" t="s">
        <v>580</v>
      </c>
      <c r="H148" s="110">
        <f t="shared" ref="H148:H151" si="20">E148*F148</f>
        <v>0</v>
      </c>
      <c r="I148" s="58"/>
    </row>
    <row r="149" spans="1:9" s="49" customFormat="1" ht="48">
      <c r="A149" s="98"/>
      <c r="B149" s="65">
        <v>502200690</v>
      </c>
      <c r="C149" s="50" t="s">
        <v>202</v>
      </c>
      <c r="D149" s="133" t="s">
        <v>138</v>
      </c>
      <c r="E149" s="134">
        <v>2</v>
      </c>
      <c r="F149" s="84">
        <v>0</v>
      </c>
      <c r="G149" s="68" t="s">
        <v>580</v>
      </c>
      <c r="H149" s="110">
        <f t="shared" si="20"/>
        <v>0</v>
      </c>
      <c r="I149" s="58"/>
    </row>
    <row r="150" spans="1:9" s="49" customFormat="1">
      <c r="A150" s="98"/>
      <c r="B150" s="158" t="s">
        <v>511</v>
      </c>
      <c r="C150" s="51" t="s">
        <v>63</v>
      </c>
      <c r="D150" s="133"/>
      <c r="E150" s="134"/>
      <c r="F150" s="84">
        <v>0</v>
      </c>
      <c r="G150" s="68" t="s">
        <v>580</v>
      </c>
      <c r="H150" s="110">
        <f t="shared" si="20"/>
        <v>0</v>
      </c>
      <c r="I150" s="58"/>
    </row>
    <row r="151" spans="1:9" s="49" customFormat="1" ht="36">
      <c r="A151" s="98"/>
      <c r="B151" s="65" t="s">
        <v>203</v>
      </c>
      <c r="C151" s="50" t="s">
        <v>204</v>
      </c>
      <c r="D151" s="133" t="s">
        <v>138</v>
      </c>
      <c r="E151" s="134">
        <v>2</v>
      </c>
      <c r="F151" s="84">
        <v>0</v>
      </c>
      <c r="G151" s="68" t="s">
        <v>580</v>
      </c>
      <c r="H151" s="110">
        <f t="shared" si="20"/>
        <v>0</v>
      </c>
      <c r="I151" s="58"/>
    </row>
    <row r="152" spans="1:9" s="49" customFormat="1">
      <c r="A152" s="98"/>
      <c r="B152" s="158" t="s">
        <v>512</v>
      </c>
      <c r="C152" s="51" t="s">
        <v>205</v>
      </c>
      <c r="D152" s="133"/>
      <c r="E152" s="134"/>
      <c r="F152" s="109"/>
      <c r="G152" s="75"/>
      <c r="H152" s="87"/>
      <c r="I152" s="58"/>
    </row>
    <row r="153" spans="1:9" s="49" customFormat="1">
      <c r="A153" s="98"/>
      <c r="B153" s="158" t="s">
        <v>513</v>
      </c>
      <c r="C153" s="51" t="s">
        <v>206</v>
      </c>
      <c r="D153" s="133"/>
      <c r="E153" s="134"/>
      <c r="F153" s="109"/>
      <c r="G153" s="75"/>
      <c r="H153" s="87"/>
      <c r="I153" s="58"/>
    </row>
    <row r="154" spans="1:9" s="49" customFormat="1">
      <c r="A154" s="98"/>
      <c r="B154" s="158" t="s">
        <v>514</v>
      </c>
      <c r="C154" s="51" t="s">
        <v>207</v>
      </c>
      <c r="D154" s="133"/>
      <c r="E154" s="134"/>
      <c r="F154" s="109"/>
      <c r="G154" s="75"/>
      <c r="H154" s="87"/>
      <c r="I154" s="58"/>
    </row>
    <row r="155" spans="1:9" s="49" customFormat="1" ht="48">
      <c r="A155" s="98"/>
      <c r="B155" s="65" t="s">
        <v>208</v>
      </c>
      <c r="C155" s="50" t="s">
        <v>209</v>
      </c>
      <c r="D155" s="133" t="s">
        <v>210</v>
      </c>
      <c r="E155" s="134">
        <v>6</v>
      </c>
      <c r="F155" s="84">
        <v>0</v>
      </c>
      <c r="G155" s="68" t="s">
        <v>580</v>
      </c>
      <c r="H155" s="110">
        <f t="shared" ref="H155:H160" si="21">E155*F155</f>
        <v>0</v>
      </c>
      <c r="I155" s="58"/>
    </row>
    <row r="156" spans="1:9" s="49" customFormat="1" ht="48">
      <c r="A156" s="98"/>
      <c r="B156" s="65" t="s">
        <v>211</v>
      </c>
      <c r="C156" s="50" t="s">
        <v>212</v>
      </c>
      <c r="D156" s="133" t="s">
        <v>210</v>
      </c>
      <c r="E156" s="134">
        <v>8</v>
      </c>
      <c r="F156" s="84">
        <v>0</v>
      </c>
      <c r="G156" s="68" t="s">
        <v>580</v>
      </c>
      <c r="H156" s="110">
        <f t="shared" si="21"/>
        <v>0</v>
      </c>
      <c r="I156" s="58"/>
    </row>
    <row r="157" spans="1:9" s="49" customFormat="1" ht="48">
      <c r="A157" s="98"/>
      <c r="B157" s="65" t="s">
        <v>213</v>
      </c>
      <c r="C157" s="50" t="s">
        <v>214</v>
      </c>
      <c r="D157" s="133" t="s">
        <v>210</v>
      </c>
      <c r="E157" s="134">
        <v>8</v>
      </c>
      <c r="F157" s="84">
        <v>0</v>
      </c>
      <c r="G157" s="68" t="s">
        <v>580</v>
      </c>
      <c r="H157" s="110">
        <f t="shared" si="21"/>
        <v>0</v>
      </c>
      <c r="I157" s="58"/>
    </row>
    <row r="158" spans="1:9" s="49" customFormat="1" ht="48">
      <c r="A158" s="98"/>
      <c r="B158" s="65" t="s">
        <v>215</v>
      </c>
      <c r="C158" s="50" t="s">
        <v>216</v>
      </c>
      <c r="D158" s="133" t="s">
        <v>210</v>
      </c>
      <c r="E158" s="134">
        <v>8</v>
      </c>
      <c r="F158" s="84">
        <v>0</v>
      </c>
      <c r="G158" s="68" t="s">
        <v>580</v>
      </c>
      <c r="H158" s="110">
        <f t="shared" si="21"/>
        <v>0</v>
      </c>
      <c r="I158" s="58"/>
    </row>
    <row r="159" spans="1:9" s="49" customFormat="1" ht="24">
      <c r="A159" s="98"/>
      <c r="B159" s="65" t="s">
        <v>217</v>
      </c>
      <c r="C159" s="50" t="s">
        <v>218</v>
      </c>
      <c r="D159" s="133" t="s">
        <v>219</v>
      </c>
      <c r="E159" s="134">
        <v>8</v>
      </c>
      <c r="F159" s="84">
        <v>0</v>
      </c>
      <c r="G159" s="68" t="s">
        <v>580</v>
      </c>
      <c r="H159" s="110">
        <f t="shared" si="21"/>
        <v>0</v>
      </c>
      <c r="I159" s="58"/>
    </row>
    <row r="160" spans="1:9" s="49" customFormat="1" ht="24">
      <c r="A160" s="98"/>
      <c r="B160" s="65" t="s">
        <v>220</v>
      </c>
      <c r="C160" s="50" t="s">
        <v>221</v>
      </c>
      <c r="D160" s="133" t="s">
        <v>219</v>
      </c>
      <c r="E160" s="134">
        <v>2</v>
      </c>
      <c r="F160" s="84">
        <v>0</v>
      </c>
      <c r="G160" s="68" t="s">
        <v>580</v>
      </c>
      <c r="H160" s="110">
        <f t="shared" si="21"/>
        <v>0</v>
      </c>
      <c r="I160" s="58"/>
    </row>
    <row r="161" spans="1:9" s="49" customFormat="1">
      <c r="A161" s="98"/>
      <c r="B161" s="158" t="s">
        <v>515</v>
      </c>
      <c r="C161" s="51" t="s">
        <v>222</v>
      </c>
      <c r="D161" s="133"/>
      <c r="E161" s="134"/>
      <c r="F161" s="84"/>
      <c r="G161" s="68"/>
      <c r="H161" s="110"/>
      <c r="I161" s="58"/>
    </row>
    <row r="162" spans="1:9" s="49" customFormat="1" ht="48">
      <c r="A162" s="98"/>
      <c r="B162" s="65" t="s">
        <v>208</v>
      </c>
      <c r="C162" s="50" t="s">
        <v>209</v>
      </c>
      <c r="D162" s="133" t="s">
        <v>210</v>
      </c>
      <c r="E162" s="134">
        <v>13</v>
      </c>
      <c r="F162" s="84">
        <v>0</v>
      </c>
      <c r="G162" s="68" t="s">
        <v>580</v>
      </c>
      <c r="H162" s="110">
        <f t="shared" ref="H162:H167" si="22">E162*F162</f>
        <v>0</v>
      </c>
      <c r="I162" s="58"/>
    </row>
    <row r="163" spans="1:9" s="49" customFormat="1" ht="48">
      <c r="A163" s="98"/>
      <c r="B163" s="65" t="s">
        <v>211</v>
      </c>
      <c r="C163" s="50" t="s">
        <v>212</v>
      </c>
      <c r="D163" s="133" t="s">
        <v>210</v>
      </c>
      <c r="E163" s="134">
        <v>5</v>
      </c>
      <c r="F163" s="84">
        <v>0</v>
      </c>
      <c r="G163" s="68" t="s">
        <v>580</v>
      </c>
      <c r="H163" s="110">
        <f t="shared" si="22"/>
        <v>0</v>
      </c>
      <c r="I163" s="58"/>
    </row>
    <row r="164" spans="1:9" s="49" customFormat="1" ht="48">
      <c r="A164" s="98"/>
      <c r="B164" s="65" t="s">
        <v>213</v>
      </c>
      <c r="C164" s="50" t="s">
        <v>214</v>
      </c>
      <c r="D164" s="133" t="s">
        <v>210</v>
      </c>
      <c r="E164" s="134">
        <v>15</v>
      </c>
      <c r="F164" s="84">
        <v>0</v>
      </c>
      <c r="G164" s="68" t="s">
        <v>580</v>
      </c>
      <c r="H164" s="110">
        <f t="shared" si="22"/>
        <v>0</v>
      </c>
      <c r="I164" s="58"/>
    </row>
    <row r="165" spans="1:9" s="49" customFormat="1" ht="48">
      <c r="A165" s="98"/>
      <c r="B165" s="65" t="s">
        <v>215</v>
      </c>
      <c r="C165" s="50" t="s">
        <v>216</v>
      </c>
      <c r="D165" s="133" t="s">
        <v>210</v>
      </c>
      <c r="E165" s="134">
        <v>5</v>
      </c>
      <c r="F165" s="84">
        <v>0</v>
      </c>
      <c r="G165" s="68" t="s">
        <v>580</v>
      </c>
      <c r="H165" s="110">
        <f t="shared" si="22"/>
        <v>0</v>
      </c>
      <c r="I165" s="58"/>
    </row>
    <row r="166" spans="1:9" s="49" customFormat="1" ht="24">
      <c r="A166" s="98"/>
      <c r="B166" s="65" t="s">
        <v>217</v>
      </c>
      <c r="C166" s="50" t="s">
        <v>218</v>
      </c>
      <c r="D166" s="133" t="s">
        <v>219</v>
      </c>
      <c r="E166" s="134">
        <v>5</v>
      </c>
      <c r="F166" s="84">
        <v>0</v>
      </c>
      <c r="G166" s="68" t="s">
        <v>580</v>
      </c>
      <c r="H166" s="110">
        <f t="shared" si="22"/>
        <v>0</v>
      </c>
      <c r="I166" s="58"/>
    </row>
    <row r="167" spans="1:9" s="49" customFormat="1" ht="24">
      <c r="A167" s="98"/>
      <c r="B167" s="65" t="s">
        <v>220</v>
      </c>
      <c r="C167" s="50" t="s">
        <v>221</v>
      </c>
      <c r="D167" s="133" t="s">
        <v>219</v>
      </c>
      <c r="E167" s="134">
        <v>1</v>
      </c>
      <c r="F167" s="84">
        <v>0</v>
      </c>
      <c r="G167" s="68" t="s">
        <v>580</v>
      </c>
      <c r="H167" s="110">
        <f t="shared" si="22"/>
        <v>0</v>
      </c>
      <c r="I167" s="58"/>
    </row>
    <row r="168" spans="1:9" s="49" customFormat="1">
      <c r="A168" s="98"/>
      <c r="B168" s="158" t="s">
        <v>516</v>
      </c>
      <c r="C168" s="51" t="s">
        <v>223</v>
      </c>
      <c r="D168" s="133"/>
      <c r="E168" s="134"/>
      <c r="F168" s="84"/>
      <c r="G168" s="68"/>
      <c r="H168" s="110"/>
      <c r="I168" s="58"/>
    </row>
    <row r="169" spans="1:9" s="49" customFormat="1" ht="48">
      <c r="A169" s="98"/>
      <c r="B169" s="65" t="s">
        <v>208</v>
      </c>
      <c r="C169" s="50" t="s">
        <v>209</v>
      </c>
      <c r="D169" s="133" t="s">
        <v>210</v>
      </c>
      <c r="E169" s="134">
        <v>1</v>
      </c>
      <c r="F169" s="84">
        <v>0</v>
      </c>
      <c r="G169" s="68" t="s">
        <v>580</v>
      </c>
      <c r="H169" s="110">
        <f t="shared" ref="H169:H171" si="23">E169*F169</f>
        <v>0</v>
      </c>
      <c r="I169" s="58"/>
    </row>
    <row r="170" spans="1:9" s="49" customFormat="1">
      <c r="A170" s="98"/>
      <c r="B170" s="65">
        <v>300041753</v>
      </c>
      <c r="C170" s="50" t="s">
        <v>224</v>
      </c>
      <c r="D170" s="133" t="s">
        <v>219</v>
      </c>
      <c r="E170" s="134">
        <v>1</v>
      </c>
      <c r="F170" s="84">
        <v>0</v>
      </c>
      <c r="G170" s="68" t="s">
        <v>580</v>
      </c>
      <c r="H170" s="110">
        <f t="shared" si="23"/>
        <v>0</v>
      </c>
      <c r="I170" s="58"/>
    </row>
    <row r="171" spans="1:9" s="49" customFormat="1" ht="48">
      <c r="A171" s="98"/>
      <c r="B171" s="65" t="s">
        <v>213</v>
      </c>
      <c r="C171" s="50" t="s">
        <v>214</v>
      </c>
      <c r="D171" s="133" t="s">
        <v>210</v>
      </c>
      <c r="E171" s="134">
        <v>1</v>
      </c>
      <c r="F171" s="84">
        <v>0</v>
      </c>
      <c r="G171" s="68" t="s">
        <v>580</v>
      </c>
      <c r="H171" s="110">
        <f t="shared" si="23"/>
        <v>0</v>
      </c>
      <c r="I171" s="58"/>
    </row>
    <row r="172" spans="1:9" s="49" customFormat="1">
      <c r="A172" s="98"/>
      <c r="B172" s="158" t="s">
        <v>517</v>
      </c>
      <c r="C172" s="51" t="s">
        <v>225</v>
      </c>
      <c r="D172" s="133"/>
      <c r="E172" s="134"/>
      <c r="F172" s="84"/>
      <c r="G172" s="68"/>
      <c r="H172" s="110"/>
      <c r="I172" s="58"/>
    </row>
    <row r="173" spans="1:9" s="49" customFormat="1">
      <c r="A173" s="98"/>
      <c r="B173" s="158" t="s">
        <v>518</v>
      </c>
      <c r="C173" s="51" t="s">
        <v>226</v>
      </c>
      <c r="D173" s="133"/>
      <c r="E173" s="134"/>
      <c r="F173" s="84"/>
      <c r="G173" s="68"/>
      <c r="H173" s="110"/>
      <c r="I173" s="58"/>
    </row>
    <row r="174" spans="1:9" s="49" customFormat="1">
      <c r="A174" s="98"/>
      <c r="B174" s="158" t="s">
        <v>519</v>
      </c>
      <c r="C174" s="51" t="s">
        <v>227</v>
      </c>
      <c r="D174" s="133"/>
      <c r="E174" s="134"/>
      <c r="F174" s="84"/>
      <c r="G174" s="68"/>
      <c r="H174" s="110"/>
      <c r="I174" s="58"/>
    </row>
    <row r="175" spans="1:9" s="49" customFormat="1" ht="36">
      <c r="A175" s="98"/>
      <c r="B175" s="65">
        <v>1005.01</v>
      </c>
      <c r="C175" s="50" t="s">
        <v>228</v>
      </c>
      <c r="D175" s="133" t="s">
        <v>57</v>
      </c>
      <c r="E175" s="134">
        <v>12.06</v>
      </c>
      <c r="F175" s="84">
        <v>0</v>
      </c>
      <c r="G175" s="68" t="s">
        <v>580</v>
      </c>
      <c r="H175" s="110">
        <f t="shared" ref="H175:H176" si="24">E175*F175</f>
        <v>0</v>
      </c>
      <c r="I175" s="58"/>
    </row>
    <row r="176" spans="1:9" s="49" customFormat="1" ht="48">
      <c r="A176" s="98"/>
      <c r="B176" s="65">
        <v>211000022</v>
      </c>
      <c r="C176" s="79" t="s">
        <v>108</v>
      </c>
      <c r="D176" s="133" t="s">
        <v>34</v>
      </c>
      <c r="E176" s="134">
        <v>6.98</v>
      </c>
      <c r="F176" s="84">
        <v>0</v>
      </c>
      <c r="G176" s="68" t="s">
        <v>580</v>
      </c>
      <c r="H176" s="110">
        <f t="shared" si="24"/>
        <v>0</v>
      </c>
      <c r="I176" s="58"/>
    </row>
    <row r="177" spans="1:9" s="49" customFormat="1">
      <c r="A177" s="98"/>
      <c r="B177" s="158" t="s">
        <v>520</v>
      </c>
      <c r="C177" s="51" t="s">
        <v>229</v>
      </c>
      <c r="D177" s="133"/>
      <c r="E177" s="134"/>
      <c r="F177" s="84"/>
      <c r="G177" s="68"/>
      <c r="H177" s="110"/>
      <c r="I177" s="58"/>
    </row>
    <row r="178" spans="1:9" s="49" customFormat="1" ht="24">
      <c r="A178" s="98"/>
      <c r="B178" s="65">
        <v>1130.02</v>
      </c>
      <c r="C178" s="50" t="s">
        <v>230</v>
      </c>
      <c r="D178" s="133" t="s">
        <v>92</v>
      </c>
      <c r="E178" s="134">
        <v>0.61</v>
      </c>
      <c r="F178" s="84">
        <v>0</v>
      </c>
      <c r="G178" s="68" t="s">
        <v>580</v>
      </c>
      <c r="H178" s="110">
        <f t="shared" ref="H178:H197" si="25">E178*F178</f>
        <v>0</v>
      </c>
      <c r="I178" s="58"/>
    </row>
    <row r="179" spans="1:9" s="49" customFormat="1" ht="36">
      <c r="A179" s="98"/>
      <c r="B179" s="65">
        <v>300041329</v>
      </c>
      <c r="C179" s="50" t="s">
        <v>231</v>
      </c>
      <c r="D179" s="133" t="s">
        <v>232</v>
      </c>
      <c r="E179" s="134">
        <v>17.79</v>
      </c>
      <c r="F179" s="84">
        <v>0</v>
      </c>
      <c r="G179" s="68" t="s">
        <v>580</v>
      </c>
      <c r="H179" s="110">
        <f t="shared" si="25"/>
        <v>0</v>
      </c>
      <c r="I179" s="58"/>
    </row>
    <row r="180" spans="1:9" s="49" customFormat="1" ht="24">
      <c r="A180" s="98"/>
      <c r="B180" s="65">
        <v>300034633</v>
      </c>
      <c r="C180" s="50" t="s">
        <v>233</v>
      </c>
      <c r="D180" s="133" t="s">
        <v>232</v>
      </c>
      <c r="E180" s="134">
        <v>12.34</v>
      </c>
      <c r="F180" s="84">
        <v>0</v>
      </c>
      <c r="G180" s="68" t="s">
        <v>580</v>
      </c>
      <c r="H180" s="110">
        <f t="shared" si="25"/>
        <v>0</v>
      </c>
      <c r="I180" s="58"/>
    </row>
    <row r="181" spans="1:9" s="49" customFormat="1" ht="36">
      <c r="A181" s="98"/>
      <c r="B181" s="65" t="s">
        <v>234</v>
      </c>
      <c r="C181" s="50" t="s">
        <v>235</v>
      </c>
      <c r="D181" s="133" t="s">
        <v>232</v>
      </c>
      <c r="E181" s="134">
        <v>0.1</v>
      </c>
      <c r="F181" s="84">
        <v>0</v>
      </c>
      <c r="G181" s="68" t="s">
        <v>580</v>
      </c>
      <c r="H181" s="110">
        <f t="shared" si="25"/>
        <v>0</v>
      </c>
      <c r="I181" s="58"/>
    </row>
    <row r="182" spans="1:9" s="49" customFormat="1" ht="36">
      <c r="A182" s="98"/>
      <c r="B182" s="65" t="s">
        <v>236</v>
      </c>
      <c r="C182" s="50" t="s">
        <v>237</v>
      </c>
      <c r="D182" s="133" t="s">
        <v>232</v>
      </c>
      <c r="E182" s="134">
        <v>1.35</v>
      </c>
      <c r="F182" s="84">
        <v>0</v>
      </c>
      <c r="G182" s="68" t="s">
        <v>580</v>
      </c>
      <c r="H182" s="110">
        <f t="shared" si="25"/>
        <v>0</v>
      </c>
      <c r="I182" s="58"/>
    </row>
    <row r="183" spans="1:9" s="49" customFormat="1" ht="48">
      <c r="A183" s="98"/>
      <c r="B183" s="65" t="s">
        <v>238</v>
      </c>
      <c r="C183" s="50" t="s">
        <v>239</v>
      </c>
      <c r="D183" s="133" t="s">
        <v>232</v>
      </c>
      <c r="E183" s="134">
        <v>0.45</v>
      </c>
      <c r="F183" s="84">
        <v>0</v>
      </c>
      <c r="G183" s="68" t="s">
        <v>580</v>
      </c>
      <c r="H183" s="110">
        <f t="shared" si="25"/>
        <v>0</v>
      </c>
      <c r="I183" s="58"/>
    </row>
    <row r="184" spans="1:9" s="49" customFormat="1" ht="108">
      <c r="A184" s="98"/>
      <c r="B184" s="65">
        <v>500200810</v>
      </c>
      <c r="C184" s="79" t="s">
        <v>130</v>
      </c>
      <c r="D184" s="133" t="s">
        <v>97</v>
      </c>
      <c r="E184" s="134">
        <v>6.89</v>
      </c>
      <c r="F184" s="84">
        <v>0</v>
      </c>
      <c r="G184" s="68" t="s">
        <v>580</v>
      </c>
      <c r="H184" s="110">
        <f t="shared" si="25"/>
        <v>0</v>
      </c>
      <c r="I184" s="58"/>
    </row>
    <row r="185" spans="1:9" s="49" customFormat="1" ht="36">
      <c r="A185" s="98"/>
      <c r="B185" s="65">
        <v>300074199</v>
      </c>
      <c r="C185" s="50" t="s">
        <v>240</v>
      </c>
      <c r="D185" s="133" t="s">
        <v>219</v>
      </c>
      <c r="E185" s="134">
        <v>1</v>
      </c>
      <c r="F185" s="84">
        <v>0</v>
      </c>
      <c r="G185" s="68" t="s">
        <v>580</v>
      </c>
      <c r="H185" s="110">
        <f t="shared" si="25"/>
        <v>0</v>
      </c>
      <c r="I185" s="58"/>
    </row>
    <row r="186" spans="1:9" s="49" customFormat="1" ht="48">
      <c r="A186" s="98"/>
      <c r="B186" s="65">
        <v>300074056</v>
      </c>
      <c r="C186" s="50" t="s">
        <v>241</v>
      </c>
      <c r="D186" s="133" t="s">
        <v>219</v>
      </c>
      <c r="E186" s="134">
        <v>2</v>
      </c>
      <c r="F186" s="84">
        <v>0</v>
      </c>
      <c r="G186" s="68" t="s">
        <v>580</v>
      </c>
      <c r="H186" s="110">
        <f t="shared" si="25"/>
        <v>0</v>
      </c>
      <c r="I186" s="58"/>
    </row>
    <row r="187" spans="1:9" s="49" customFormat="1" ht="24">
      <c r="A187" s="98"/>
      <c r="B187" s="65" t="s">
        <v>242</v>
      </c>
      <c r="C187" s="50" t="s">
        <v>243</v>
      </c>
      <c r="D187" s="133" t="s">
        <v>219</v>
      </c>
      <c r="E187" s="134">
        <v>1</v>
      </c>
      <c r="F187" s="84">
        <v>0</v>
      </c>
      <c r="G187" s="68" t="s">
        <v>580</v>
      </c>
      <c r="H187" s="110">
        <f t="shared" si="25"/>
        <v>0</v>
      </c>
      <c r="I187" s="58"/>
    </row>
    <row r="188" spans="1:9" s="49" customFormat="1" ht="24">
      <c r="A188" s="98"/>
      <c r="B188" s="65" t="s">
        <v>244</v>
      </c>
      <c r="C188" s="50" t="s">
        <v>245</v>
      </c>
      <c r="D188" s="133" t="s">
        <v>219</v>
      </c>
      <c r="E188" s="134">
        <v>1</v>
      </c>
      <c r="F188" s="84">
        <v>0</v>
      </c>
      <c r="G188" s="68" t="s">
        <v>580</v>
      </c>
      <c r="H188" s="110">
        <f t="shared" si="25"/>
        <v>0</v>
      </c>
      <c r="I188" s="58"/>
    </row>
    <row r="189" spans="1:9" s="49" customFormat="1" ht="24">
      <c r="A189" s="98"/>
      <c r="B189" s="65" t="s">
        <v>246</v>
      </c>
      <c r="C189" s="50" t="s">
        <v>247</v>
      </c>
      <c r="D189" s="133" t="s">
        <v>219</v>
      </c>
      <c r="E189" s="134">
        <v>1</v>
      </c>
      <c r="F189" s="84">
        <v>0</v>
      </c>
      <c r="G189" s="68" t="s">
        <v>580</v>
      </c>
      <c r="H189" s="110">
        <f t="shared" si="25"/>
        <v>0</v>
      </c>
      <c r="I189" s="58"/>
    </row>
    <row r="190" spans="1:9" s="49" customFormat="1" ht="36">
      <c r="A190" s="98"/>
      <c r="B190" s="65" t="s">
        <v>248</v>
      </c>
      <c r="C190" s="50" t="s">
        <v>249</v>
      </c>
      <c r="D190" s="133" t="s">
        <v>219</v>
      </c>
      <c r="E190" s="134">
        <v>7</v>
      </c>
      <c r="F190" s="84">
        <v>0</v>
      </c>
      <c r="G190" s="68" t="s">
        <v>580</v>
      </c>
      <c r="H190" s="110">
        <f t="shared" si="25"/>
        <v>0</v>
      </c>
      <c r="I190" s="58"/>
    </row>
    <row r="191" spans="1:9" s="49" customFormat="1" ht="36">
      <c r="A191" s="98"/>
      <c r="B191" s="65" t="s">
        <v>250</v>
      </c>
      <c r="C191" s="50" t="s">
        <v>251</v>
      </c>
      <c r="D191" s="133" t="s">
        <v>219</v>
      </c>
      <c r="E191" s="134">
        <v>2</v>
      </c>
      <c r="F191" s="84">
        <v>0</v>
      </c>
      <c r="G191" s="68" t="s">
        <v>580</v>
      </c>
      <c r="H191" s="110">
        <f t="shared" si="25"/>
        <v>0</v>
      </c>
      <c r="I191" s="58"/>
    </row>
    <row r="192" spans="1:9" s="49" customFormat="1" ht="36">
      <c r="A192" s="98"/>
      <c r="B192" s="65" t="s">
        <v>252</v>
      </c>
      <c r="C192" s="50" t="s">
        <v>253</v>
      </c>
      <c r="D192" s="133" t="s">
        <v>219</v>
      </c>
      <c r="E192" s="134">
        <v>10</v>
      </c>
      <c r="F192" s="84">
        <v>0</v>
      </c>
      <c r="G192" s="68" t="s">
        <v>580</v>
      </c>
      <c r="H192" s="110">
        <f t="shared" si="25"/>
        <v>0</v>
      </c>
      <c r="I192" s="58"/>
    </row>
    <row r="193" spans="1:9" s="49" customFormat="1" ht="36">
      <c r="A193" s="98"/>
      <c r="B193" s="65" t="s">
        <v>254</v>
      </c>
      <c r="C193" s="50" t="s">
        <v>255</v>
      </c>
      <c r="D193" s="133" t="s">
        <v>219</v>
      </c>
      <c r="E193" s="134">
        <v>1</v>
      </c>
      <c r="F193" s="84">
        <v>0</v>
      </c>
      <c r="G193" s="68" t="s">
        <v>580</v>
      </c>
      <c r="H193" s="110">
        <f t="shared" si="25"/>
        <v>0</v>
      </c>
      <c r="I193" s="58"/>
    </row>
    <row r="194" spans="1:9" s="49" customFormat="1" ht="36">
      <c r="A194" s="98"/>
      <c r="B194" s="65" t="s">
        <v>256</v>
      </c>
      <c r="C194" s="50" t="s">
        <v>257</v>
      </c>
      <c r="D194" s="133" t="s">
        <v>219</v>
      </c>
      <c r="E194" s="134">
        <v>6</v>
      </c>
      <c r="F194" s="84">
        <v>0</v>
      </c>
      <c r="G194" s="68" t="s">
        <v>580</v>
      </c>
      <c r="H194" s="110">
        <f t="shared" si="25"/>
        <v>0</v>
      </c>
      <c r="I194" s="58"/>
    </row>
    <row r="195" spans="1:9" s="49" customFormat="1" ht="36">
      <c r="A195" s="98"/>
      <c r="B195" s="65" t="s">
        <v>258</v>
      </c>
      <c r="C195" s="50" t="s">
        <v>259</v>
      </c>
      <c r="D195" s="133" t="s">
        <v>219</v>
      </c>
      <c r="E195" s="134">
        <v>1</v>
      </c>
      <c r="F195" s="84">
        <v>0</v>
      </c>
      <c r="G195" s="68" t="s">
        <v>580</v>
      </c>
      <c r="H195" s="110">
        <f t="shared" si="25"/>
        <v>0</v>
      </c>
      <c r="I195" s="58"/>
    </row>
    <row r="196" spans="1:9" s="49" customFormat="1" ht="36">
      <c r="A196" s="98"/>
      <c r="B196" s="65" t="s">
        <v>260</v>
      </c>
      <c r="C196" s="50" t="s">
        <v>261</v>
      </c>
      <c r="D196" s="133" t="s">
        <v>262</v>
      </c>
      <c r="E196" s="134">
        <v>1</v>
      </c>
      <c r="F196" s="84">
        <v>0</v>
      </c>
      <c r="G196" s="68" t="s">
        <v>580</v>
      </c>
      <c r="H196" s="110">
        <f t="shared" si="25"/>
        <v>0</v>
      </c>
      <c r="I196" s="58"/>
    </row>
    <row r="197" spans="1:9" s="49" customFormat="1" ht="36">
      <c r="A197" s="98"/>
      <c r="B197" s="65" t="s">
        <v>263</v>
      </c>
      <c r="C197" s="50" t="s">
        <v>264</v>
      </c>
      <c r="D197" s="133" t="s">
        <v>262</v>
      </c>
      <c r="E197" s="134">
        <v>1</v>
      </c>
      <c r="F197" s="84">
        <v>0</v>
      </c>
      <c r="G197" s="68" t="s">
        <v>580</v>
      </c>
      <c r="H197" s="110">
        <f t="shared" si="25"/>
        <v>0</v>
      </c>
      <c r="I197" s="58"/>
    </row>
    <row r="198" spans="1:9" s="49" customFormat="1">
      <c r="A198" s="98"/>
      <c r="B198" s="158" t="s">
        <v>521</v>
      </c>
      <c r="C198" s="51" t="s">
        <v>265</v>
      </c>
      <c r="D198" s="133"/>
      <c r="E198" s="134"/>
      <c r="F198" s="84"/>
      <c r="G198" s="68"/>
      <c r="H198" s="110"/>
      <c r="I198" s="58"/>
    </row>
    <row r="199" spans="1:9" s="49" customFormat="1">
      <c r="A199" s="98"/>
      <c r="B199" s="158" t="s">
        <v>522</v>
      </c>
      <c r="C199" s="51" t="s">
        <v>227</v>
      </c>
      <c r="D199" s="133"/>
      <c r="E199" s="134"/>
      <c r="F199" s="84"/>
      <c r="G199" s="68"/>
      <c r="H199" s="110"/>
      <c r="I199" s="58"/>
    </row>
    <row r="200" spans="1:9" s="49" customFormat="1" ht="36">
      <c r="A200" s="98"/>
      <c r="B200" s="65">
        <v>1005.01</v>
      </c>
      <c r="C200" s="50" t="s">
        <v>228</v>
      </c>
      <c r="D200" s="133" t="s">
        <v>57</v>
      </c>
      <c r="E200" s="134">
        <v>8</v>
      </c>
      <c r="F200" s="84">
        <v>0</v>
      </c>
      <c r="G200" s="68" t="s">
        <v>580</v>
      </c>
      <c r="H200" s="110">
        <f t="shared" ref="H200:H201" si="26">E200*F200</f>
        <v>0</v>
      </c>
      <c r="I200" s="58"/>
    </row>
    <row r="201" spans="1:9" s="49" customFormat="1" ht="48">
      <c r="A201" s="98"/>
      <c r="B201" s="65">
        <v>211000022</v>
      </c>
      <c r="C201" s="79" t="s">
        <v>108</v>
      </c>
      <c r="D201" s="133" t="s">
        <v>34</v>
      </c>
      <c r="E201" s="134">
        <v>9.51</v>
      </c>
      <c r="F201" s="84">
        <v>0</v>
      </c>
      <c r="G201" s="68" t="s">
        <v>580</v>
      </c>
      <c r="H201" s="110">
        <f t="shared" si="26"/>
        <v>0</v>
      </c>
      <c r="I201" s="58"/>
    </row>
    <row r="202" spans="1:9" s="49" customFormat="1">
      <c r="A202" s="98"/>
      <c r="B202" s="158" t="s">
        <v>523</v>
      </c>
      <c r="C202" s="51" t="s">
        <v>229</v>
      </c>
      <c r="D202" s="133"/>
      <c r="E202" s="134"/>
      <c r="F202" s="84"/>
      <c r="G202" s="68"/>
      <c r="H202" s="110">
        <f t="shared" ref="H202:H208" si="27">E202*F202</f>
        <v>0</v>
      </c>
      <c r="I202" s="58"/>
    </row>
    <row r="203" spans="1:9" s="49" customFormat="1" ht="24">
      <c r="A203" s="98"/>
      <c r="B203" s="65">
        <v>1130.02</v>
      </c>
      <c r="C203" s="50" t="s">
        <v>230</v>
      </c>
      <c r="D203" s="133" t="s">
        <v>92</v>
      </c>
      <c r="E203" s="134">
        <v>0.8</v>
      </c>
      <c r="F203" s="84">
        <v>0</v>
      </c>
      <c r="G203" s="68" t="s">
        <v>580</v>
      </c>
      <c r="H203" s="110">
        <f t="shared" si="27"/>
        <v>0</v>
      </c>
      <c r="I203" s="58"/>
    </row>
    <row r="204" spans="1:9" s="49" customFormat="1" ht="36">
      <c r="A204" s="98"/>
      <c r="B204" s="65">
        <v>2040.03</v>
      </c>
      <c r="C204" s="50" t="s">
        <v>231</v>
      </c>
      <c r="D204" s="133" t="s">
        <v>232</v>
      </c>
      <c r="E204" s="134">
        <v>11.42</v>
      </c>
      <c r="F204" s="84">
        <v>0</v>
      </c>
      <c r="G204" s="68" t="s">
        <v>580</v>
      </c>
      <c r="H204" s="110">
        <f t="shared" si="27"/>
        <v>0</v>
      </c>
      <c r="I204" s="58"/>
    </row>
    <row r="205" spans="1:9" s="49" customFormat="1" ht="24">
      <c r="A205" s="98"/>
      <c r="B205" s="65" t="s">
        <v>266</v>
      </c>
      <c r="C205" s="50" t="s">
        <v>233</v>
      </c>
      <c r="D205" s="133" t="s">
        <v>219</v>
      </c>
      <c r="E205" s="134">
        <v>2</v>
      </c>
      <c r="F205" s="84">
        <v>0</v>
      </c>
      <c r="G205" s="68" t="s">
        <v>580</v>
      </c>
      <c r="H205" s="110">
        <f t="shared" si="27"/>
        <v>0</v>
      </c>
      <c r="I205" s="58"/>
    </row>
    <row r="206" spans="1:9" s="49" customFormat="1" ht="36">
      <c r="A206" s="98"/>
      <c r="B206" s="65" t="s">
        <v>267</v>
      </c>
      <c r="C206" s="50" t="s">
        <v>235</v>
      </c>
      <c r="D206" s="133" t="s">
        <v>219</v>
      </c>
      <c r="E206" s="134">
        <v>1</v>
      </c>
      <c r="F206" s="84">
        <v>0</v>
      </c>
      <c r="G206" s="68" t="s">
        <v>580</v>
      </c>
      <c r="H206" s="110">
        <f t="shared" si="27"/>
        <v>0</v>
      </c>
      <c r="I206" s="58"/>
    </row>
    <row r="207" spans="1:9" s="49" customFormat="1" ht="36">
      <c r="A207" s="98"/>
      <c r="B207" s="65" t="s">
        <v>268</v>
      </c>
      <c r="C207" s="50" t="s">
        <v>237</v>
      </c>
      <c r="D207" s="133" t="s">
        <v>219</v>
      </c>
      <c r="E207" s="134">
        <v>2</v>
      </c>
      <c r="F207" s="84">
        <v>0</v>
      </c>
      <c r="G207" s="68" t="s">
        <v>580</v>
      </c>
      <c r="H207" s="110">
        <f t="shared" si="27"/>
        <v>0</v>
      </c>
      <c r="I207" s="58"/>
    </row>
    <row r="208" spans="1:9" s="49" customFormat="1" ht="108">
      <c r="A208" s="98"/>
      <c r="B208" s="65">
        <v>500200810</v>
      </c>
      <c r="C208" s="79" t="s">
        <v>130</v>
      </c>
      <c r="D208" s="133" t="s">
        <v>97</v>
      </c>
      <c r="E208" s="134">
        <v>5.72</v>
      </c>
      <c r="F208" s="84">
        <v>0</v>
      </c>
      <c r="G208" s="68" t="s">
        <v>580</v>
      </c>
      <c r="H208" s="110">
        <f t="shared" si="27"/>
        <v>0</v>
      </c>
      <c r="I208" s="58"/>
    </row>
    <row r="209" spans="1:9" s="49" customFormat="1">
      <c r="A209" s="98"/>
      <c r="B209" s="158" t="s">
        <v>529</v>
      </c>
      <c r="C209" s="51" t="s">
        <v>269</v>
      </c>
      <c r="D209" s="133"/>
      <c r="E209" s="134"/>
      <c r="F209" s="84"/>
      <c r="G209" s="68"/>
      <c r="H209" s="110"/>
      <c r="I209" s="58"/>
    </row>
    <row r="210" spans="1:9" s="49" customFormat="1">
      <c r="A210" s="98"/>
      <c r="B210" s="158" t="s">
        <v>524</v>
      </c>
      <c r="C210" s="51" t="s">
        <v>270</v>
      </c>
      <c r="D210" s="133"/>
      <c r="E210" s="134"/>
      <c r="F210" s="84"/>
      <c r="G210" s="68"/>
      <c r="H210" s="110"/>
      <c r="I210" s="58"/>
    </row>
    <row r="211" spans="1:9" s="49" customFormat="1" ht="48">
      <c r="A211" s="98"/>
      <c r="B211" s="65">
        <v>211000022</v>
      </c>
      <c r="C211" s="79" t="s">
        <v>108</v>
      </c>
      <c r="D211" s="133" t="s">
        <v>34</v>
      </c>
      <c r="E211" s="134">
        <v>48.73</v>
      </c>
      <c r="F211" s="84">
        <v>0</v>
      </c>
      <c r="G211" s="68" t="s">
        <v>580</v>
      </c>
      <c r="H211" s="110">
        <f t="shared" ref="H211:H214" si="28">E211*F211</f>
        <v>0</v>
      </c>
      <c r="I211" s="58"/>
    </row>
    <row r="212" spans="1:9" s="49" customFormat="1" ht="24">
      <c r="A212" s="98"/>
      <c r="B212" s="65">
        <v>1140.03</v>
      </c>
      <c r="C212" s="50" t="s">
        <v>271</v>
      </c>
      <c r="D212" s="133" t="s">
        <v>272</v>
      </c>
      <c r="E212" s="134">
        <v>2</v>
      </c>
      <c r="F212" s="84">
        <v>0</v>
      </c>
      <c r="G212" s="68" t="s">
        <v>580</v>
      </c>
      <c r="H212" s="110">
        <f t="shared" si="28"/>
        <v>0</v>
      </c>
      <c r="I212" s="58"/>
    </row>
    <row r="213" spans="1:9" s="49" customFormat="1" ht="48">
      <c r="A213" s="98"/>
      <c r="B213" s="65">
        <v>500200619</v>
      </c>
      <c r="C213" s="50" t="s">
        <v>46</v>
      </c>
      <c r="D213" s="133" t="s">
        <v>97</v>
      </c>
      <c r="E213" s="134">
        <v>6.82</v>
      </c>
      <c r="F213" s="84">
        <v>0</v>
      </c>
      <c r="G213" s="68" t="s">
        <v>580</v>
      </c>
      <c r="H213" s="110">
        <f t="shared" si="28"/>
        <v>0</v>
      </c>
      <c r="I213" s="58"/>
    </row>
    <row r="214" spans="1:9" s="49" customFormat="1" ht="60">
      <c r="A214" s="98"/>
      <c r="B214" s="65" t="s">
        <v>117</v>
      </c>
      <c r="C214" s="79" t="s">
        <v>39</v>
      </c>
      <c r="D214" s="133" t="s">
        <v>92</v>
      </c>
      <c r="E214" s="134">
        <v>4.8099999999999996</v>
      </c>
      <c r="F214" s="84">
        <v>0</v>
      </c>
      <c r="G214" s="68" t="s">
        <v>580</v>
      </c>
      <c r="H214" s="110">
        <f t="shared" si="28"/>
        <v>0</v>
      </c>
      <c r="I214" s="58"/>
    </row>
    <row r="215" spans="1:9" s="49" customFormat="1">
      <c r="A215" s="98"/>
      <c r="B215" s="158" t="s">
        <v>525</v>
      </c>
      <c r="C215" s="51" t="s">
        <v>273</v>
      </c>
      <c r="D215" s="133"/>
      <c r="E215" s="134"/>
      <c r="F215" s="84"/>
      <c r="G215" s="68"/>
      <c r="H215" s="110"/>
      <c r="I215" s="58"/>
    </row>
    <row r="216" spans="1:9" s="49" customFormat="1" ht="60">
      <c r="A216" s="98"/>
      <c r="B216" s="65">
        <v>500200003</v>
      </c>
      <c r="C216" s="79" t="s">
        <v>47</v>
      </c>
      <c r="D216" s="133" t="s">
        <v>118</v>
      </c>
      <c r="E216" s="134">
        <v>16.39</v>
      </c>
      <c r="F216" s="84">
        <v>0</v>
      </c>
      <c r="G216" s="68" t="s">
        <v>580</v>
      </c>
      <c r="H216" s="110">
        <f t="shared" ref="H216:H223" si="29">E216*F216</f>
        <v>0</v>
      </c>
      <c r="I216" s="58"/>
    </row>
    <row r="217" spans="1:9" s="49" customFormat="1" ht="36">
      <c r="A217" s="98"/>
      <c r="B217" s="65" t="s">
        <v>274</v>
      </c>
      <c r="C217" s="50" t="s">
        <v>275</v>
      </c>
      <c r="D217" s="133" t="s">
        <v>57</v>
      </c>
      <c r="E217" s="134">
        <v>81.25</v>
      </c>
      <c r="F217" s="84">
        <v>0</v>
      </c>
      <c r="G217" s="68" t="s">
        <v>580</v>
      </c>
      <c r="H217" s="110">
        <f t="shared" si="29"/>
        <v>0</v>
      </c>
      <c r="I217" s="58"/>
    </row>
    <row r="218" spans="1:9" s="49" customFormat="1" ht="36">
      <c r="A218" s="98"/>
      <c r="B218" s="65" t="s">
        <v>276</v>
      </c>
      <c r="C218" s="50" t="s">
        <v>277</v>
      </c>
      <c r="D218" s="133" t="s">
        <v>278</v>
      </c>
      <c r="E218" s="134">
        <v>6.45</v>
      </c>
      <c r="F218" s="84">
        <v>0</v>
      </c>
      <c r="G218" s="68" t="s">
        <v>580</v>
      </c>
      <c r="H218" s="110">
        <f t="shared" si="29"/>
        <v>0</v>
      </c>
      <c r="I218" s="58"/>
    </row>
    <row r="219" spans="1:9" s="49" customFormat="1" ht="36">
      <c r="A219" s="98"/>
      <c r="B219" s="65" t="s">
        <v>279</v>
      </c>
      <c r="C219" s="50" t="s">
        <v>280</v>
      </c>
      <c r="D219" s="133" t="s">
        <v>278</v>
      </c>
      <c r="E219" s="134">
        <v>796.02</v>
      </c>
      <c r="F219" s="84">
        <v>0</v>
      </c>
      <c r="G219" s="68" t="s">
        <v>580</v>
      </c>
      <c r="H219" s="110">
        <f t="shared" si="29"/>
        <v>0</v>
      </c>
      <c r="I219" s="58"/>
    </row>
    <row r="220" spans="1:9" s="49" customFormat="1" ht="36">
      <c r="A220" s="98"/>
      <c r="B220" s="65" t="s">
        <v>281</v>
      </c>
      <c r="C220" s="50" t="s">
        <v>282</v>
      </c>
      <c r="D220" s="133" t="s">
        <v>278</v>
      </c>
      <c r="E220" s="134">
        <v>43.3</v>
      </c>
      <c r="F220" s="84">
        <v>0</v>
      </c>
      <c r="G220" s="68" t="s">
        <v>580</v>
      </c>
      <c r="H220" s="110">
        <f t="shared" si="29"/>
        <v>0</v>
      </c>
      <c r="I220" s="58"/>
    </row>
    <row r="221" spans="1:9" s="49" customFormat="1" ht="48">
      <c r="A221" s="98"/>
      <c r="B221" s="65" t="s">
        <v>283</v>
      </c>
      <c r="C221" s="50" t="s">
        <v>284</v>
      </c>
      <c r="D221" s="133" t="s">
        <v>92</v>
      </c>
      <c r="E221" s="134">
        <v>0.17</v>
      </c>
      <c r="F221" s="84">
        <v>0</v>
      </c>
      <c r="G221" s="68" t="s">
        <v>580</v>
      </c>
      <c r="H221" s="110">
        <f t="shared" si="29"/>
        <v>0</v>
      </c>
      <c r="I221" s="58"/>
    </row>
    <row r="222" spans="1:9" s="49" customFormat="1" ht="48">
      <c r="A222" s="98"/>
      <c r="B222" s="65" t="s">
        <v>285</v>
      </c>
      <c r="C222" s="50" t="s">
        <v>286</v>
      </c>
      <c r="D222" s="133" t="s">
        <v>92</v>
      </c>
      <c r="E222" s="134">
        <v>9.06</v>
      </c>
      <c r="F222" s="84">
        <v>0</v>
      </c>
      <c r="G222" s="68" t="s">
        <v>580</v>
      </c>
      <c r="H222" s="110">
        <f t="shared" si="29"/>
        <v>0</v>
      </c>
      <c r="I222" s="58"/>
    </row>
    <row r="223" spans="1:9" s="49" customFormat="1" ht="108">
      <c r="A223" s="98"/>
      <c r="B223" s="65">
        <v>500200810</v>
      </c>
      <c r="C223" s="79" t="s">
        <v>130</v>
      </c>
      <c r="D223" s="133" t="s">
        <v>97</v>
      </c>
      <c r="E223" s="134">
        <v>25.02</v>
      </c>
      <c r="F223" s="84">
        <v>0</v>
      </c>
      <c r="G223" s="68" t="s">
        <v>580</v>
      </c>
      <c r="H223" s="110">
        <f t="shared" si="29"/>
        <v>0</v>
      </c>
      <c r="I223" s="58"/>
    </row>
    <row r="224" spans="1:9" s="49" customFormat="1">
      <c r="A224" s="98"/>
      <c r="B224" s="158" t="s">
        <v>526</v>
      </c>
      <c r="C224" s="51" t="s">
        <v>287</v>
      </c>
      <c r="D224" s="133"/>
      <c r="E224" s="134"/>
      <c r="F224" s="84"/>
      <c r="G224" s="68"/>
      <c r="H224" s="110"/>
      <c r="I224" s="58"/>
    </row>
    <row r="225" spans="1:9" s="49" customFormat="1" ht="24">
      <c r="A225" s="98"/>
      <c r="B225" s="65" t="s">
        <v>288</v>
      </c>
      <c r="C225" s="50" t="s">
        <v>289</v>
      </c>
      <c r="D225" s="133" t="s">
        <v>232</v>
      </c>
      <c r="E225" s="134">
        <v>20</v>
      </c>
      <c r="F225" s="84">
        <v>0</v>
      </c>
      <c r="G225" s="68" t="s">
        <v>580</v>
      </c>
      <c r="H225" s="110">
        <f t="shared" ref="H225:H229" si="30">E225*F225</f>
        <v>0</v>
      </c>
      <c r="I225" s="58"/>
    </row>
    <row r="226" spans="1:9" s="49" customFormat="1" ht="24">
      <c r="A226" s="98"/>
      <c r="B226" s="65" t="s">
        <v>290</v>
      </c>
      <c r="C226" s="50" t="s">
        <v>291</v>
      </c>
      <c r="D226" s="133" t="s">
        <v>57</v>
      </c>
      <c r="E226" s="134">
        <v>1.31</v>
      </c>
      <c r="F226" s="84">
        <v>0</v>
      </c>
      <c r="G226" s="68" t="s">
        <v>580</v>
      </c>
      <c r="H226" s="110">
        <f t="shared" si="30"/>
        <v>0</v>
      </c>
      <c r="I226" s="58"/>
    </row>
    <row r="227" spans="1:9" s="49" customFormat="1" ht="48">
      <c r="A227" s="98"/>
      <c r="B227" s="65" t="s">
        <v>292</v>
      </c>
      <c r="C227" s="50" t="s">
        <v>293</v>
      </c>
      <c r="D227" s="133" t="s">
        <v>219</v>
      </c>
      <c r="E227" s="134">
        <v>1</v>
      </c>
      <c r="F227" s="84">
        <v>0</v>
      </c>
      <c r="G227" s="68" t="s">
        <v>580</v>
      </c>
      <c r="H227" s="110">
        <f t="shared" si="30"/>
        <v>0</v>
      </c>
      <c r="I227" s="58"/>
    </row>
    <row r="228" spans="1:9" s="49" customFormat="1" ht="48">
      <c r="A228" s="98"/>
      <c r="B228" s="65" t="s">
        <v>294</v>
      </c>
      <c r="C228" s="50" t="s">
        <v>295</v>
      </c>
      <c r="D228" s="133" t="s">
        <v>219</v>
      </c>
      <c r="E228" s="134">
        <v>1</v>
      </c>
      <c r="F228" s="84">
        <v>0</v>
      </c>
      <c r="G228" s="68" t="s">
        <v>580</v>
      </c>
      <c r="H228" s="110">
        <f t="shared" si="30"/>
        <v>0</v>
      </c>
      <c r="I228" s="58"/>
    </row>
    <row r="229" spans="1:9" s="49" customFormat="1" ht="48">
      <c r="A229" s="98"/>
      <c r="B229" s="65" t="s">
        <v>296</v>
      </c>
      <c r="C229" s="50" t="s">
        <v>297</v>
      </c>
      <c r="D229" s="133" t="s">
        <v>219</v>
      </c>
      <c r="E229" s="134">
        <v>1</v>
      </c>
      <c r="F229" s="84">
        <v>0</v>
      </c>
      <c r="G229" s="68" t="s">
        <v>580</v>
      </c>
      <c r="H229" s="110">
        <f t="shared" si="30"/>
        <v>0</v>
      </c>
      <c r="I229" s="58"/>
    </row>
    <row r="230" spans="1:9" s="49" customFormat="1">
      <c r="A230" s="98"/>
      <c r="B230" s="158" t="s">
        <v>527</v>
      </c>
      <c r="C230" s="51" t="s">
        <v>298</v>
      </c>
      <c r="D230" s="133"/>
      <c r="E230" s="134"/>
      <c r="F230" s="84"/>
      <c r="G230" s="68"/>
      <c r="H230" s="110"/>
      <c r="I230" s="58"/>
    </row>
    <row r="231" spans="1:9" s="49" customFormat="1" ht="36">
      <c r="A231" s="98"/>
      <c r="B231" s="65" t="s">
        <v>299</v>
      </c>
      <c r="C231" s="50" t="s">
        <v>300</v>
      </c>
      <c r="D231" s="133" t="s">
        <v>219</v>
      </c>
      <c r="E231" s="134">
        <v>1</v>
      </c>
      <c r="F231" s="84">
        <v>0</v>
      </c>
      <c r="G231" s="68" t="s">
        <v>580</v>
      </c>
      <c r="H231" s="110">
        <f t="shared" ref="H231:H240" si="31">E231*F231</f>
        <v>0</v>
      </c>
      <c r="I231" s="58"/>
    </row>
    <row r="232" spans="1:9" s="49" customFormat="1" ht="36">
      <c r="A232" s="98"/>
      <c r="B232" s="65">
        <v>95</v>
      </c>
      <c r="C232" s="50" t="s">
        <v>301</v>
      </c>
      <c r="D232" s="133" t="s">
        <v>232</v>
      </c>
      <c r="E232" s="134">
        <v>5.5</v>
      </c>
      <c r="F232" s="84">
        <v>0</v>
      </c>
      <c r="G232" s="68" t="s">
        <v>580</v>
      </c>
      <c r="H232" s="110">
        <f t="shared" si="31"/>
        <v>0</v>
      </c>
      <c r="I232" s="58"/>
    </row>
    <row r="233" spans="1:9" s="49" customFormat="1" ht="24">
      <c r="A233" s="98"/>
      <c r="B233" s="65" t="s">
        <v>302</v>
      </c>
      <c r="C233" s="50" t="s">
        <v>303</v>
      </c>
      <c r="D233" s="133" t="s">
        <v>304</v>
      </c>
      <c r="E233" s="134">
        <v>16.5</v>
      </c>
      <c r="F233" s="84">
        <v>0</v>
      </c>
      <c r="G233" s="68" t="s">
        <v>580</v>
      </c>
      <c r="H233" s="110">
        <f t="shared" si="31"/>
        <v>0</v>
      </c>
      <c r="I233" s="58"/>
    </row>
    <row r="234" spans="1:9" s="49" customFormat="1" ht="48">
      <c r="A234" s="98"/>
      <c r="B234" s="65">
        <v>132.1</v>
      </c>
      <c r="C234" s="50" t="s">
        <v>305</v>
      </c>
      <c r="D234" s="133" t="s">
        <v>306</v>
      </c>
      <c r="E234" s="134">
        <v>1</v>
      </c>
      <c r="F234" s="84">
        <v>0</v>
      </c>
      <c r="G234" s="68" t="s">
        <v>580</v>
      </c>
      <c r="H234" s="110">
        <f t="shared" si="31"/>
        <v>0</v>
      </c>
      <c r="I234" s="58"/>
    </row>
    <row r="235" spans="1:9" s="49" customFormat="1" ht="24">
      <c r="A235" s="98"/>
      <c r="B235" s="65" t="s">
        <v>307</v>
      </c>
      <c r="C235" s="50" t="s">
        <v>308</v>
      </c>
      <c r="D235" s="133" t="s">
        <v>304</v>
      </c>
      <c r="E235" s="134">
        <v>100</v>
      </c>
      <c r="F235" s="84">
        <v>0</v>
      </c>
      <c r="G235" s="68" t="s">
        <v>580</v>
      </c>
      <c r="H235" s="110">
        <f t="shared" si="31"/>
        <v>0</v>
      </c>
      <c r="I235" s="58"/>
    </row>
    <row r="236" spans="1:9" s="49" customFormat="1" ht="36">
      <c r="A236" s="98"/>
      <c r="B236" s="65">
        <v>79</v>
      </c>
      <c r="C236" s="50" t="s">
        <v>309</v>
      </c>
      <c r="D236" s="133" t="s">
        <v>304</v>
      </c>
      <c r="E236" s="134">
        <v>10</v>
      </c>
      <c r="F236" s="84">
        <v>0</v>
      </c>
      <c r="G236" s="68" t="s">
        <v>580</v>
      </c>
      <c r="H236" s="110">
        <f t="shared" si="31"/>
        <v>0</v>
      </c>
      <c r="I236" s="58"/>
    </row>
    <row r="237" spans="1:9" s="49" customFormat="1" ht="36">
      <c r="A237" s="98"/>
      <c r="B237" s="65">
        <v>65</v>
      </c>
      <c r="C237" s="50" t="s">
        <v>310</v>
      </c>
      <c r="D237" s="133" t="s">
        <v>304</v>
      </c>
      <c r="E237" s="134">
        <v>290</v>
      </c>
      <c r="F237" s="84">
        <v>0</v>
      </c>
      <c r="G237" s="68" t="s">
        <v>580</v>
      </c>
      <c r="H237" s="110">
        <f t="shared" si="31"/>
        <v>0</v>
      </c>
      <c r="I237" s="58"/>
    </row>
    <row r="238" spans="1:9" s="49" customFormat="1" ht="36">
      <c r="A238" s="98"/>
      <c r="B238" s="65" t="s">
        <v>311</v>
      </c>
      <c r="C238" s="50" t="s">
        <v>312</v>
      </c>
      <c r="D238" s="133" t="s">
        <v>306</v>
      </c>
      <c r="E238" s="134">
        <v>18</v>
      </c>
      <c r="F238" s="84">
        <v>0</v>
      </c>
      <c r="G238" s="68" t="s">
        <v>580</v>
      </c>
      <c r="H238" s="110">
        <f t="shared" si="31"/>
        <v>0</v>
      </c>
      <c r="I238" s="58"/>
    </row>
    <row r="239" spans="1:9" s="49" customFormat="1" ht="36">
      <c r="A239" s="98"/>
      <c r="B239" s="65" t="s">
        <v>313</v>
      </c>
      <c r="C239" s="50" t="s">
        <v>314</v>
      </c>
      <c r="D239" s="133" t="s">
        <v>306</v>
      </c>
      <c r="E239" s="134">
        <v>7</v>
      </c>
      <c r="F239" s="84">
        <v>0</v>
      </c>
      <c r="G239" s="68" t="s">
        <v>580</v>
      </c>
      <c r="H239" s="110">
        <f t="shared" si="31"/>
        <v>0</v>
      </c>
      <c r="I239" s="58"/>
    </row>
    <row r="240" spans="1:9" s="49" customFormat="1" ht="48">
      <c r="A240" s="98"/>
      <c r="B240" s="65" t="s">
        <v>315</v>
      </c>
      <c r="C240" s="50" t="s">
        <v>316</v>
      </c>
      <c r="D240" s="133" t="s">
        <v>219</v>
      </c>
      <c r="E240" s="134">
        <v>1</v>
      </c>
      <c r="F240" s="84">
        <v>0</v>
      </c>
      <c r="G240" s="68" t="s">
        <v>580</v>
      </c>
      <c r="H240" s="110">
        <f t="shared" si="31"/>
        <v>0</v>
      </c>
      <c r="I240" s="58"/>
    </row>
    <row r="241" spans="1:9" s="49" customFormat="1">
      <c r="A241" s="98"/>
      <c r="B241" s="65"/>
      <c r="C241" s="50"/>
      <c r="D241" s="133"/>
      <c r="E241" s="134"/>
      <c r="F241" s="109"/>
      <c r="G241" s="82" t="s">
        <v>480</v>
      </c>
      <c r="H241" s="88">
        <f>SUM(H80:H240)</f>
        <v>0</v>
      </c>
      <c r="I241" s="58"/>
    </row>
    <row r="242" spans="1:9" s="49" customFormat="1">
      <c r="A242" s="98"/>
      <c r="B242" s="158" t="s">
        <v>531</v>
      </c>
      <c r="C242" s="51" t="s">
        <v>317</v>
      </c>
      <c r="D242" s="133"/>
      <c r="E242" s="134"/>
      <c r="F242" s="109"/>
      <c r="G242" s="75"/>
      <c r="H242" s="87"/>
      <c r="I242" s="58"/>
    </row>
    <row r="243" spans="1:9" s="49" customFormat="1" ht="156">
      <c r="A243" s="98"/>
      <c r="B243" s="65" t="s">
        <v>318</v>
      </c>
      <c r="C243" s="50" t="s">
        <v>319</v>
      </c>
      <c r="D243" s="133" t="s">
        <v>115</v>
      </c>
      <c r="E243" s="134">
        <v>100</v>
      </c>
      <c r="F243" s="84">
        <v>0</v>
      </c>
      <c r="G243" s="68" t="s">
        <v>580</v>
      </c>
      <c r="H243" s="110">
        <f t="shared" ref="H243:H245" si="32">E243*F243</f>
        <v>0</v>
      </c>
      <c r="I243" s="58"/>
    </row>
    <row r="244" spans="1:9" s="49" customFormat="1" ht="144">
      <c r="A244" s="98"/>
      <c r="B244" s="65" t="s">
        <v>320</v>
      </c>
      <c r="C244" s="50" t="s">
        <v>321</v>
      </c>
      <c r="D244" s="133" t="s">
        <v>115</v>
      </c>
      <c r="E244" s="134">
        <v>1.2</v>
      </c>
      <c r="F244" s="84">
        <v>0</v>
      </c>
      <c r="G244" s="68" t="s">
        <v>580</v>
      </c>
      <c r="H244" s="110">
        <f t="shared" si="32"/>
        <v>0</v>
      </c>
      <c r="I244" s="58"/>
    </row>
    <row r="245" spans="1:9" s="49" customFormat="1" ht="144">
      <c r="A245" s="98"/>
      <c r="B245" s="65" t="s">
        <v>322</v>
      </c>
      <c r="C245" s="50" t="s">
        <v>323</v>
      </c>
      <c r="D245" s="133" t="s">
        <v>115</v>
      </c>
      <c r="E245" s="134">
        <v>1.8</v>
      </c>
      <c r="F245" s="84">
        <v>0</v>
      </c>
      <c r="G245" s="68" t="s">
        <v>580</v>
      </c>
      <c r="H245" s="110">
        <f t="shared" si="32"/>
        <v>0</v>
      </c>
      <c r="I245" s="58"/>
    </row>
    <row r="246" spans="1:9" s="49" customFormat="1" ht="132">
      <c r="A246" s="98"/>
      <c r="B246" s="65" t="s">
        <v>324</v>
      </c>
      <c r="C246" s="50" t="s">
        <v>325</v>
      </c>
      <c r="D246" s="133" t="s">
        <v>43</v>
      </c>
      <c r="E246" s="134">
        <v>1</v>
      </c>
      <c r="F246" s="84">
        <v>0</v>
      </c>
      <c r="G246" s="68" t="s">
        <v>580</v>
      </c>
      <c r="H246" s="110">
        <f t="shared" ref="H246" si="33">E246*F246</f>
        <v>0</v>
      </c>
      <c r="I246" s="58"/>
    </row>
    <row r="247" spans="1:9" s="49" customFormat="1">
      <c r="A247" s="98"/>
      <c r="B247" s="65"/>
      <c r="C247" s="50"/>
      <c r="D247" s="133"/>
      <c r="E247" s="134"/>
      <c r="F247" s="109"/>
      <c r="G247" s="76" t="s">
        <v>565</v>
      </c>
      <c r="H247" s="88">
        <f>SUM(H243:H246)</f>
        <v>0</v>
      </c>
      <c r="I247" s="58"/>
    </row>
    <row r="248" spans="1:9" s="49" customFormat="1">
      <c r="A248" s="98"/>
      <c r="B248" s="158" t="s">
        <v>532</v>
      </c>
      <c r="C248" s="51" t="s">
        <v>326</v>
      </c>
      <c r="D248" s="133"/>
      <c r="E248" s="134"/>
      <c r="F248" s="109"/>
      <c r="G248" s="75"/>
      <c r="H248" s="87"/>
      <c r="I248" s="58"/>
    </row>
    <row r="249" spans="1:9" s="49" customFormat="1">
      <c r="A249" s="98"/>
      <c r="B249" s="158" t="s">
        <v>533</v>
      </c>
      <c r="C249" s="51" t="s">
        <v>73</v>
      </c>
      <c r="D249" s="133"/>
      <c r="E249" s="134"/>
      <c r="F249" s="109"/>
      <c r="G249" s="75"/>
      <c r="H249" s="87"/>
      <c r="I249" s="58"/>
    </row>
    <row r="250" spans="1:9" s="49" customFormat="1" ht="24">
      <c r="A250" s="98"/>
      <c r="B250" s="65">
        <v>92</v>
      </c>
      <c r="C250" s="50" t="s">
        <v>327</v>
      </c>
      <c r="D250" s="133" t="s">
        <v>304</v>
      </c>
      <c r="E250" s="134">
        <v>212.63</v>
      </c>
      <c r="F250" s="84">
        <v>0</v>
      </c>
      <c r="G250" s="68" t="s">
        <v>580</v>
      </c>
      <c r="H250" s="110">
        <f t="shared" ref="H250:H263" si="34">E250*F250</f>
        <v>0</v>
      </c>
      <c r="I250" s="58"/>
    </row>
    <row r="251" spans="1:9" s="49" customFormat="1" ht="36">
      <c r="A251" s="98"/>
      <c r="B251" s="65">
        <v>93</v>
      </c>
      <c r="C251" s="50" t="s">
        <v>328</v>
      </c>
      <c r="D251" s="133" t="s">
        <v>92</v>
      </c>
      <c r="E251" s="134">
        <v>25.52</v>
      </c>
      <c r="F251" s="84">
        <v>0</v>
      </c>
      <c r="G251" s="68" t="s">
        <v>580</v>
      </c>
      <c r="H251" s="110">
        <f t="shared" si="34"/>
        <v>0</v>
      </c>
      <c r="I251" s="58"/>
    </row>
    <row r="252" spans="1:9" s="49" customFormat="1" ht="36">
      <c r="A252" s="98"/>
      <c r="B252" s="65" t="s">
        <v>329</v>
      </c>
      <c r="C252" s="50" t="s">
        <v>301</v>
      </c>
      <c r="D252" s="133" t="s">
        <v>232</v>
      </c>
      <c r="E252" s="134">
        <v>131.27000000000001</v>
      </c>
      <c r="F252" s="84">
        <v>0</v>
      </c>
      <c r="G252" s="68" t="s">
        <v>580</v>
      </c>
      <c r="H252" s="110">
        <f t="shared" si="34"/>
        <v>0</v>
      </c>
      <c r="I252" s="58"/>
    </row>
    <row r="253" spans="1:9" s="49" customFormat="1" ht="24">
      <c r="A253" s="98"/>
      <c r="B253" s="65">
        <v>124</v>
      </c>
      <c r="C253" s="50" t="s">
        <v>330</v>
      </c>
      <c r="D253" s="133" t="s">
        <v>304</v>
      </c>
      <c r="E253" s="134">
        <v>272.70999999999998</v>
      </c>
      <c r="F253" s="84">
        <v>0</v>
      </c>
      <c r="G253" s="68" t="s">
        <v>580</v>
      </c>
      <c r="H253" s="110">
        <f t="shared" si="34"/>
        <v>0</v>
      </c>
      <c r="I253" s="58"/>
    </row>
    <row r="254" spans="1:9" s="49" customFormat="1" ht="48">
      <c r="A254" s="98"/>
      <c r="B254" s="65">
        <v>97</v>
      </c>
      <c r="C254" s="50" t="s">
        <v>331</v>
      </c>
      <c r="D254" s="133" t="s">
        <v>92</v>
      </c>
      <c r="E254" s="134">
        <v>25.52</v>
      </c>
      <c r="F254" s="84">
        <v>0</v>
      </c>
      <c r="G254" s="68" t="s">
        <v>580</v>
      </c>
      <c r="H254" s="110">
        <f t="shared" si="34"/>
        <v>0</v>
      </c>
      <c r="I254" s="58"/>
    </row>
    <row r="255" spans="1:9" s="49" customFormat="1" ht="48">
      <c r="A255" s="98"/>
      <c r="B255" s="65" t="s">
        <v>332</v>
      </c>
      <c r="C255" s="50" t="s">
        <v>333</v>
      </c>
      <c r="D255" s="133" t="s">
        <v>306</v>
      </c>
      <c r="E255" s="134">
        <v>4</v>
      </c>
      <c r="F255" s="84">
        <v>0</v>
      </c>
      <c r="G255" s="68" t="s">
        <v>580</v>
      </c>
      <c r="H255" s="110">
        <f t="shared" si="34"/>
        <v>0</v>
      </c>
      <c r="I255" s="58"/>
    </row>
    <row r="256" spans="1:9" s="49" customFormat="1" ht="36">
      <c r="A256" s="98"/>
      <c r="B256" s="65">
        <v>300030404</v>
      </c>
      <c r="C256" s="50" t="s">
        <v>334</v>
      </c>
      <c r="D256" s="133" t="s">
        <v>306</v>
      </c>
      <c r="E256" s="134">
        <v>2</v>
      </c>
      <c r="F256" s="84">
        <v>0</v>
      </c>
      <c r="G256" s="68" t="s">
        <v>580</v>
      </c>
      <c r="H256" s="110">
        <f t="shared" si="34"/>
        <v>0</v>
      </c>
      <c r="I256" s="58"/>
    </row>
    <row r="257" spans="1:9" s="49" customFormat="1" ht="48">
      <c r="A257" s="98"/>
      <c r="B257" s="65">
        <v>119</v>
      </c>
      <c r="C257" s="50" t="s">
        <v>335</v>
      </c>
      <c r="D257" s="133" t="s">
        <v>304</v>
      </c>
      <c r="E257" s="134">
        <v>149.27000000000001</v>
      </c>
      <c r="F257" s="84">
        <v>0</v>
      </c>
      <c r="G257" s="68" t="s">
        <v>580</v>
      </c>
      <c r="H257" s="110">
        <f t="shared" si="34"/>
        <v>0</v>
      </c>
      <c r="I257" s="58"/>
    </row>
    <row r="258" spans="1:9" s="49" customFormat="1" ht="48">
      <c r="A258" s="98"/>
      <c r="B258" s="65">
        <v>300025202</v>
      </c>
      <c r="C258" s="50" t="s">
        <v>336</v>
      </c>
      <c r="D258" s="133" t="s">
        <v>304</v>
      </c>
      <c r="E258" s="134">
        <v>288.70999999999998</v>
      </c>
      <c r="F258" s="84">
        <v>0</v>
      </c>
      <c r="G258" s="68" t="s">
        <v>580</v>
      </c>
      <c r="H258" s="110">
        <f t="shared" si="34"/>
        <v>0</v>
      </c>
      <c r="I258" s="58"/>
    </row>
    <row r="259" spans="1:9" s="49" customFormat="1" ht="36">
      <c r="A259" s="98"/>
      <c r="B259" s="65">
        <v>111</v>
      </c>
      <c r="C259" s="50" t="s">
        <v>337</v>
      </c>
      <c r="D259" s="133" t="s">
        <v>306</v>
      </c>
      <c r="E259" s="134">
        <v>2</v>
      </c>
      <c r="F259" s="84">
        <v>0</v>
      </c>
      <c r="G259" s="68" t="s">
        <v>580</v>
      </c>
      <c r="H259" s="110">
        <f t="shared" si="34"/>
        <v>0</v>
      </c>
      <c r="I259" s="58"/>
    </row>
    <row r="260" spans="1:9" s="49" customFormat="1" ht="36">
      <c r="A260" s="98"/>
      <c r="B260" s="65">
        <v>121</v>
      </c>
      <c r="C260" s="50" t="s">
        <v>338</v>
      </c>
      <c r="D260" s="133" t="s">
        <v>306</v>
      </c>
      <c r="E260" s="134">
        <v>6</v>
      </c>
      <c r="F260" s="84">
        <v>0</v>
      </c>
      <c r="G260" s="68" t="s">
        <v>580</v>
      </c>
      <c r="H260" s="110">
        <f t="shared" si="34"/>
        <v>0</v>
      </c>
      <c r="I260" s="58"/>
    </row>
    <row r="261" spans="1:9" s="49" customFormat="1" ht="36">
      <c r="A261" s="98"/>
      <c r="B261" s="65" t="s">
        <v>339</v>
      </c>
      <c r="C261" s="50" t="s">
        <v>340</v>
      </c>
      <c r="D261" s="133" t="s">
        <v>306</v>
      </c>
      <c r="E261" s="134">
        <v>3</v>
      </c>
      <c r="F261" s="84">
        <v>0</v>
      </c>
      <c r="G261" s="68" t="s">
        <v>580</v>
      </c>
      <c r="H261" s="110">
        <f t="shared" si="34"/>
        <v>0</v>
      </c>
      <c r="I261" s="58"/>
    </row>
    <row r="262" spans="1:9" s="49" customFormat="1" ht="192">
      <c r="A262" s="98"/>
      <c r="B262" s="65" t="s">
        <v>341</v>
      </c>
      <c r="C262" s="50" t="s">
        <v>342</v>
      </c>
      <c r="D262" s="133" t="s">
        <v>306</v>
      </c>
      <c r="E262" s="134">
        <v>1</v>
      </c>
      <c r="F262" s="84">
        <v>0</v>
      </c>
      <c r="G262" s="68" t="s">
        <v>580</v>
      </c>
      <c r="H262" s="110">
        <f t="shared" si="34"/>
        <v>0</v>
      </c>
      <c r="I262" s="58"/>
    </row>
    <row r="263" spans="1:9" s="49" customFormat="1" ht="108">
      <c r="A263" s="98"/>
      <c r="B263" s="65" t="s">
        <v>343</v>
      </c>
      <c r="C263" s="50" t="s">
        <v>344</v>
      </c>
      <c r="D263" s="133" t="s">
        <v>306</v>
      </c>
      <c r="E263" s="134">
        <v>1</v>
      </c>
      <c r="F263" s="84">
        <v>0</v>
      </c>
      <c r="G263" s="68" t="s">
        <v>580</v>
      </c>
      <c r="H263" s="110">
        <f t="shared" si="34"/>
        <v>0</v>
      </c>
      <c r="I263" s="58"/>
    </row>
    <row r="264" spans="1:9" s="49" customFormat="1">
      <c r="A264" s="98"/>
      <c r="B264" s="158" t="s">
        <v>534</v>
      </c>
      <c r="C264" s="51" t="s">
        <v>74</v>
      </c>
      <c r="D264" s="133"/>
      <c r="E264" s="134"/>
      <c r="F264" s="84"/>
      <c r="G264" s="68"/>
      <c r="H264" s="110"/>
      <c r="I264" s="58"/>
    </row>
    <row r="265" spans="1:9" s="49" customFormat="1" ht="24">
      <c r="A265" s="98"/>
      <c r="B265" s="65">
        <v>92</v>
      </c>
      <c r="C265" s="50" t="s">
        <v>327</v>
      </c>
      <c r="D265" s="133" t="s">
        <v>304</v>
      </c>
      <c r="E265" s="134">
        <v>405.93</v>
      </c>
      <c r="F265" s="84">
        <v>0</v>
      </c>
      <c r="G265" s="68" t="s">
        <v>580</v>
      </c>
      <c r="H265" s="110">
        <f t="shared" ref="H265:H275" si="35">E265*F265</f>
        <v>0</v>
      </c>
      <c r="I265" s="58"/>
    </row>
    <row r="266" spans="1:9" s="49" customFormat="1" ht="36">
      <c r="A266" s="98"/>
      <c r="B266" s="65">
        <v>300030404</v>
      </c>
      <c r="C266" s="50" t="s">
        <v>334</v>
      </c>
      <c r="D266" s="133" t="s">
        <v>306</v>
      </c>
      <c r="E266" s="134">
        <v>18</v>
      </c>
      <c r="F266" s="84">
        <v>0</v>
      </c>
      <c r="G266" s="68" t="s">
        <v>580</v>
      </c>
      <c r="H266" s="110">
        <f t="shared" si="35"/>
        <v>0</v>
      </c>
      <c r="I266" s="58"/>
    </row>
    <row r="267" spans="1:9" s="49" customFormat="1" ht="60">
      <c r="A267" s="98"/>
      <c r="B267" s="65">
        <v>123</v>
      </c>
      <c r="C267" s="50" t="s">
        <v>345</v>
      </c>
      <c r="D267" s="133" t="s">
        <v>306</v>
      </c>
      <c r="E267" s="134">
        <v>11</v>
      </c>
      <c r="F267" s="84">
        <v>0</v>
      </c>
      <c r="G267" s="68" t="s">
        <v>580</v>
      </c>
      <c r="H267" s="110">
        <f t="shared" si="35"/>
        <v>0</v>
      </c>
      <c r="I267" s="58"/>
    </row>
    <row r="268" spans="1:9" s="49" customFormat="1" ht="24">
      <c r="A268" s="98"/>
      <c r="B268" s="65">
        <v>124</v>
      </c>
      <c r="C268" s="50" t="s">
        <v>330</v>
      </c>
      <c r="D268" s="133" t="s">
        <v>304</v>
      </c>
      <c r="E268" s="134">
        <v>625.12</v>
      </c>
      <c r="F268" s="84">
        <v>0</v>
      </c>
      <c r="G268" s="68" t="s">
        <v>580</v>
      </c>
      <c r="H268" s="110">
        <f t="shared" si="35"/>
        <v>0</v>
      </c>
      <c r="I268" s="58"/>
    </row>
    <row r="269" spans="1:9" s="49" customFormat="1" ht="48">
      <c r="A269" s="98"/>
      <c r="B269" s="65">
        <v>125</v>
      </c>
      <c r="C269" s="50" t="s">
        <v>346</v>
      </c>
      <c r="D269" s="133" t="s">
        <v>306</v>
      </c>
      <c r="E269" s="134">
        <v>11</v>
      </c>
      <c r="F269" s="84">
        <v>0</v>
      </c>
      <c r="G269" s="68" t="s">
        <v>580</v>
      </c>
      <c r="H269" s="110">
        <f t="shared" si="35"/>
        <v>0</v>
      </c>
      <c r="I269" s="58"/>
    </row>
    <row r="270" spans="1:9" s="49" customFormat="1" ht="84">
      <c r="A270" s="98"/>
      <c r="B270" s="65">
        <v>126</v>
      </c>
      <c r="C270" s="50" t="s">
        <v>347</v>
      </c>
      <c r="D270" s="133" t="s">
        <v>306</v>
      </c>
      <c r="E270" s="134">
        <v>5</v>
      </c>
      <c r="F270" s="84">
        <v>0</v>
      </c>
      <c r="G270" s="68" t="s">
        <v>580</v>
      </c>
      <c r="H270" s="110">
        <f t="shared" si="35"/>
        <v>0</v>
      </c>
      <c r="I270" s="58"/>
    </row>
    <row r="271" spans="1:9" s="49" customFormat="1" ht="72">
      <c r="A271" s="98"/>
      <c r="B271" s="65">
        <v>1260</v>
      </c>
      <c r="C271" s="50" t="s">
        <v>348</v>
      </c>
      <c r="D271" s="133" t="s">
        <v>306</v>
      </c>
      <c r="E271" s="134">
        <v>7</v>
      </c>
      <c r="F271" s="84">
        <v>0</v>
      </c>
      <c r="G271" s="68" t="s">
        <v>580</v>
      </c>
      <c r="H271" s="110">
        <f t="shared" si="35"/>
        <v>0</v>
      </c>
      <c r="I271" s="58"/>
    </row>
    <row r="272" spans="1:9" s="49" customFormat="1" ht="36">
      <c r="A272" s="98"/>
      <c r="B272" s="65">
        <v>127</v>
      </c>
      <c r="C272" s="50" t="s">
        <v>349</v>
      </c>
      <c r="D272" s="133" t="s">
        <v>306</v>
      </c>
      <c r="E272" s="134">
        <v>4</v>
      </c>
      <c r="F272" s="84">
        <v>0</v>
      </c>
      <c r="G272" s="68" t="s">
        <v>580</v>
      </c>
      <c r="H272" s="110">
        <f t="shared" si="35"/>
        <v>0</v>
      </c>
      <c r="I272" s="58"/>
    </row>
    <row r="273" spans="1:9" s="49" customFormat="1" ht="48">
      <c r="A273" s="98"/>
      <c r="B273" s="65">
        <v>300025202</v>
      </c>
      <c r="C273" s="50" t="s">
        <v>336</v>
      </c>
      <c r="D273" s="133" t="s">
        <v>304</v>
      </c>
      <c r="E273" s="134">
        <v>661.12</v>
      </c>
      <c r="F273" s="84">
        <v>0</v>
      </c>
      <c r="G273" s="68" t="s">
        <v>580</v>
      </c>
      <c r="H273" s="110">
        <f t="shared" si="35"/>
        <v>0</v>
      </c>
      <c r="I273" s="58"/>
    </row>
    <row r="274" spans="1:9" s="49" customFormat="1" ht="192">
      <c r="A274" s="98"/>
      <c r="B274" s="65" t="s">
        <v>350</v>
      </c>
      <c r="C274" s="50" t="s">
        <v>351</v>
      </c>
      <c r="D274" s="133" t="s">
        <v>306</v>
      </c>
      <c r="E274" s="134">
        <v>1</v>
      </c>
      <c r="F274" s="84">
        <v>0</v>
      </c>
      <c r="G274" s="68" t="s">
        <v>580</v>
      </c>
      <c r="H274" s="110">
        <f t="shared" si="35"/>
        <v>0</v>
      </c>
      <c r="I274" s="58"/>
    </row>
    <row r="275" spans="1:9" s="49" customFormat="1" ht="132">
      <c r="A275" s="98"/>
      <c r="B275" s="65" t="s">
        <v>352</v>
      </c>
      <c r="C275" s="50" t="s">
        <v>353</v>
      </c>
      <c r="D275" s="133" t="s">
        <v>306</v>
      </c>
      <c r="E275" s="134">
        <v>1</v>
      </c>
      <c r="F275" s="84">
        <v>0</v>
      </c>
      <c r="G275" s="68" t="s">
        <v>580</v>
      </c>
      <c r="H275" s="110">
        <f t="shared" si="35"/>
        <v>0</v>
      </c>
      <c r="I275" s="58"/>
    </row>
    <row r="276" spans="1:9" s="103" customFormat="1" ht="15">
      <c r="A276" s="99"/>
      <c r="B276" s="159" t="s">
        <v>567</v>
      </c>
      <c r="C276" s="45" t="s">
        <v>568</v>
      </c>
      <c r="D276" s="100"/>
      <c r="E276" s="101"/>
      <c r="F276" s="102"/>
      <c r="G276" s="74"/>
      <c r="H276" s="110"/>
      <c r="I276" s="56"/>
    </row>
    <row r="277" spans="1:9" s="103" customFormat="1" ht="72">
      <c r="A277" s="99"/>
      <c r="B277" s="65">
        <v>501300985</v>
      </c>
      <c r="C277" s="50" t="s">
        <v>75</v>
      </c>
      <c r="D277" s="133" t="s">
        <v>43</v>
      </c>
      <c r="E277" s="134">
        <v>2</v>
      </c>
      <c r="F277" s="84">
        <v>0</v>
      </c>
      <c r="G277" s="68" t="s">
        <v>580</v>
      </c>
      <c r="H277" s="110">
        <f t="shared" ref="H277:H286" si="36">E277*F277</f>
        <v>0</v>
      </c>
      <c r="I277" s="56"/>
    </row>
    <row r="278" spans="1:9" s="103" customFormat="1" ht="48">
      <c r="A278" s="99"/>
      <c r="B278" s="65">
        <v>501303245</v>
      </c>
      <c r="C278" s="50" t="s">
        <v>72</v>
      </c>
      <c r="D278" s="133" t="s">
        <v>33</v>
      </c>
      <c r="E278" s="134">
        <v>11</v>
      </c>
      <c r="F278" s="84">
        <v>0</v>
      </c>
      <c r="G278" s="68" t="s">
        <v>580</v>
      </c>
      <c r="H278" s="110">
        <f t="shared" si="36"/>
        <v>0</v>
      </c>
      <c r="I278" s="56"/>
    </row>
    <row r="279" spans="1:9" s="103" customFormat="1" ht="72">
      <c r="A279" s="99"/>
      <c r="B279" s="65">
        <v>502400046</v>
      </c>
      <c r="C279" s="50" t="s">
        <v>76</v>
      </c>
      <c r="D279" s="133" t="s">
        <v>33</v>
      </c>
      <c r="E279" s="134">
        <v>33</v>
      </c>
      <c r="F279" s="84">
        <v>0</v>
      </c>
      <c r="G279" s="68" t="s">
        <v>580</v>
      </c>
      <c r="H279" s="110">
        <f t="shared" si="36"/>
        <v>0</v>
      </c>
      <c r="I279" s="56"/>
    </row>
    <row r="280" spans="1:9" s="103" customFormat="1" ht="48">
      <c r="A280" s="99"/>
      <c r="B280" s="65">
        <v>501308026</v>
      </c>
      <c r="C280" s="50" t="s">
        <v>77</v>
      </c>
      <c r="D280" s="133" t="s">
        <v>43</v>
      </c>
      <c r="E280" s="134">
        <v>2</v>
      </c>
      <c r="F280" s="84">
        <v>0</v>
      </c>
      <c r="G280" s="68" t="s">
        <v>580</v>
      </c>
      <c r="H280" s="110">
        <f t="shared" si="36"/>
        <v>0</v>
      </c>
      <c r="I280" s="56"/>
    </row>
    <row r="281" spans="1:9" s="103" customFormat="1" ht="36">
      <c r="A281" s="99"/>
      <c r="B281" s="65">
        <v>501307699</v>
      </c>
      <c r="C281" s="50" t="s">
        <v>78</v>
      </c>
      <c r="D281" s="133" t="s">
        <v>33</v>
      </c>
      <c r="E281" s="134">
        <v>200</v>
      </c>
      <c r="F281" s="84">
        <v>0</v>
      </c>
      <c r="G281" s="68" t="s">
        <v>580</v>
      </c>
      <c r="H281" s="110">
        <f t="shared" si="36"/>
        <v>0</v>
      </c>
      <c r="I281" s="56"/>
    </row>
    <row r="282" spans="1:9" s="103" customFormat="1" ht="84">
      <c r="A282" s="99"/>
      <c r="B282" s="65">
        <v>502400044</v>
      </c>
      <c r="C282" s="50" t="s">
        <v>79</v>
      </c>
      <c r="D282" s="133" t="s">
        <v>33</v>
      </c>
      <c r="E282" s="134">
        <v>20</v>
      </c>
      <c r="F282" s="84">
        <v>0</v>
      </c>
      <c r="G282" s="68" t="s">
        <v>580</v>
      </c>
      <c r="H282" s="110">
        <f t="shared" si="36"/>
        <v>0</v>
      </c>
      <c r="I282" s="56"/>
    </row>
    <row r="283" spans="1:9" s="103" customFormat="1" ht="84">
      <c r="A283" s="99"/>
      <c r="B283" s="65">
        <v>502400043</v>
      </c>
      <c r="C283" s="50" t="s">
        <v>80</v>
      </c>
      <c r="D283" s="133" t="s">
        <v>33</v>
      </c>
      <c r="E283" s="134">
        <v>580</v>
      </c>
      <c r="F283" s="84">
        <v>0</v>
      </c>
      <c r="G283" s="68" t="s">
        <v>580</v>
      </c>
      <c r="H283" s="110">
        <f t="shared" si="36"/>
        <v>0</v>
      </c>
      <c r="I283" s="56"/>
    </row>
    <row r="284" spans="1:9" s="103" customFormat="1" ht="96">
      <c r="A284" s="99"/>
      <c r="B284" s="65">
        <v>501307565</v>
      </c>
      <c r="C284" s="50" t="s">
        <v>81</v>
      </c>
      <c r="D284" s="133" t="s">
        <v>43</v>
      </c>
      <c r="E284" s="134">
        <v>36</v>
      </c>
      <c r="F284" s="84">
        <v>0</v>
      </c>
      <c r="G284" s="68" t="s">
        <v>580</v>
      </c>
      <c r="H284" s="110">
        <f t="shared" si="36"/>
        <v>0</v>
      </c>
      <c r="I284" s="56"/>
    </row>
    <row r="285" spans="1:9" s="104" customFormat="1" ht="84">
      <c r="A285" s="99"/>
      <c r="B285" s="65">
        <v>501308027</v>
      </c>
      <c r="C285" s="50" t="s">
        <v>82</v>
      </c>
      <c r="D285" s="133" t="s">
        <v>43</v>
      </c>
      <c r="E285" s="134">
        <v>14</v>
      </c>
      <c r="F285" s="84">
        <v>0</v>
      </c>
      <c r="G285" s="68" t="s">
        <v>580</v>
      </c>
      <c r="H285" s="110">
        <f t="shared" si="36"/>
        <v>0</v>
      </c>
      <c r="I285" s="57"/>
    </row>
    <row r="286" spans="1:9" s="103" customFormat="1" ht="60">
      <c r="A286" s="99"/>
      <c r="B286" s="65">
        <v>502402152</v>
      </c>
      <c r="C286" s="50" t="s">
        <v>83</v>
      </c>
      <c r="D286" s="133" t="s">
        <v>43</v>
      </c>
      <c r="E286" s="134">
        <v>2</v>
      </c>
      <c r="F286" s="84">
        <v>0</v>
      </c>
      <c r="G286" s="68" t="s">
        <v>580</v>
      </c>
      <c r="H286" s="110">
        <f t="shared" si="36"/>
        <v>0</v>
      </c>
      <c r="I286" s="56"/>
    </row>
    <row r="287" spans="1:9" s="49" customFormat="1">
      <c r="A287" s="98"/>
      <c r="B287" s="65"/>
      <c r="C287" s="50"/>
      <c r="D287" s="133"/>
      <c r="E287" s="134"/>
      <c r="F287" s="109"/>
      <c r="G287" s="76" t="s">
        <v>566</v>
      </c>
      <c r="H287" s="88">
        <f>SUM(H250:H286)</f>
        <v>0</v>
      </c>
      <c r="I287" s="58"/>
    </row>
    <row r="288" spans="1:9" s="49" customFormat="1">
      <c r="A288" s="98"/>
      <c r="B288" s="158" t="s">
        <v>535</v>
      </c>
      <c r="C288" s="51" t="s">
        <v>65</v>
      </c>
      <c r="D288" s="133"/>
      <c r="E288" s="134"/>
      <c r="F288" s="109"/>
      <c r="G288" s="75"/>
      <c r="H288" s="87"/>
      <c r="I288" s="58"/>
    </row>
    <row r="289" spans="1:9" s="49" customFormat="1">
      <c r="A289" s="98"/>
      <c r="B289" s="158" t="s">
        <v>536</v>
      </c>
      <c r="C289" s="51" t="s">
        <v>66</v>
      </c>
      <c r="D289" s="133"/>
      <c r="E289" s="134"/>
      <c r="F289" s="109"/>
      <c r="G289" s="75"/>
      <c r="H289" s="87"/>
      <c r="I289" s="58"/>
    </row>
    <row r="290" spans="1:9" s="49" customFormat="1" ht="60">
      <c r="A290" s="98"/>
      <c r="B290" s="65" t="s">
        <v>354</v>
      </c>
      <c r="C290" s="50" t="s">
        <v>355</v>
      </c>
      <c r="D290" s="133" t="s">
        <v>57</v>
      </c>
      <c r="E290" s="134">
        <v>373.6</v>
      </c>
      <c r="F290" s="84">
        <v>0</v>
      </c>
      <c r="G290" s="68" t="s">
        <v>580</v>
      </c>
      <c r="H290" s="110">
        <f t="shared" ref="H290" si="37">E290*F290</f>
        <v>0</v>
      </c>
      <c r="I290" s="58"/>
    </row>
    <row r="291" spans="1:9" s="49" customFormat="1" ht="24">
      <c r="A291" s="98"/>
      <c r="B291" s="158" t="s">
        <v>537</v>
      </c>
      <c r="C291" s="50" t="s">
        <v>356</v>
      </c>
      <c r="D291" s="133"/>
      <c r="E291" s="134"/>
      <c r="F291" s="84"/>
      <c r="G291" s="68"/>
      <c r="H291" s="110">
        <f t="shared" ref="H291:H297" si="38">E291*F291</f>
        <v>0</v>
      </c>
      <c r="I291" s="58"/>
    </row>
    <row r="292" spans="1:9" s="49" customFormat="1">
      <c r="A292" s="98"/>
      <c r="B292" s="65" t="s">
        <v>357</v>
      </c>
      <c r="C292" s="50" t="s">
        <v>358</v>
      </c>
      <c r="D292" s="133" t="s">
        <v>92</v>
      </c>
      <c r="E292" s="134">
        <v>212.26</v>
      </c>
      <c r="F292" s="84">
        <v>0</v>
      </c>
      <c r="G292" s="68" t="s">
        <v>580</v>
      </c>
      <c r="H292" s="110">
        <f t="shared" si="38"/>
        <v>0</v>
      </c>
      <c r="I292" s="58"/>
    </row>
    <row r="293" spans="1:9" s="49" customFormat="1">
      <c r="A293" s="98"/>
      <c r="B293" s="65" t="s">
        <v>359</v>
      </c>
      <c r="C293" s="50" t="s">
        <v>360</v>
      </c>
      <c r="D293" s="133" t="s">
        <v>92</v>
      </c>
      <c r="E293" s="134">
        <v>212.26</v>
      </c>
      <c r="F293" s="84">
        <v>0</v>
      </c>
      <c r="G293" s="68" t="s">
        <v>580</v>
      </c>
      <c r="H293" s="110">
        <f t="shared" si="38"/>
        <v>0</v>
      </c>
      <c r="I293" s="58"/>
    </row>
    <row r="294" spans="1:9" s="49" customFormat="1" ht="24">
      <c r="A294" s="98"/>
      <c r="B294" s="158" t="s">
        <v>538</v>
      </c>
      <c r="C294" s="50" t="s">
        <v>67</v>
      </c>
      <c r="D294" s="133"/>
      <c r="E294" s="134"/>
      <c r="F294" s="84">
        <v>0</v>
      </c>
      <c r="G294" s="68" t="s">
        <v>580</v>
      </c>
      <c r="H294" s="110">
        <f t="shared" si="38"/>
        <v>0</v>
      </c>
      <c r="I294" s="58"/>
    </row>
    <row r="295" spans="1:9" s="49" customFormat="1">
      <c r="A295" s="98"/>
      <c r="B295" s="65" t="s">
        <v>361</v>
      </c>
      <c r="C295" s="50" t="s">
        <v>358</v>
      </c>
      <c r="D295" s="133" t="s">
        <v>92</v>
      </c>
      <c r="E295" s="134">
        <v>53.06</v>
      </c>
      <c r="F295" s="84">
        <v>0</v>
      </c>
      <c r="G295" s="68" t="s">
        <v>580</v>
      </c>
      <c r="H295" s="110">
        <f t="shared" si="38"/>
        <v>0</v>
      </c>
      <c r="I295" s="58"/>
    </row>
    <row r="296" spans="1:9" s="49" customFormat="1">
      <c r="A296" s="98"/>
      <c r="B296" s="65" t="s">
        <v>362</v>
      </c>
      <c r="C296" s="50" t="s">
        <v>360</v>
      </c>
      <c r="D296" s="133" t="s">
        <v>92</v>
      </c>
      <c r="E296" s="134">
        <v>53.06</v>
      </c>
      <c r="F296" s="84">
        <v>0</v>
      </c>
      <c r="G296" s="68" t="s">
        <v>580</v>
      </c>
      <c r="H296" s="110">
        <f t="shared" si="38"/>
        <v>0</v>
      </c>
      <c r="I296" s="58"/>
    </row>
    <row r="297" spans="1:9" s="49" customFormat="1" ht="84">
      <c r="A297" s="98"/>
      <c r="B297" s="65" t="s">
        <v>363</v>
      </c>
      <c r="C297" s="50" t="s">
        <v>364</v>
      </c>
      <c r="D297" s="133" t="s">
        <v>365</v>
      </c>
      <c r="E297" s="134">
        <v>26</v>
      </c>
      <c r="F297" s="84">
        <v>0</v>
      </c>
      <c r="G297" s="68" t="s">
        <v>580</v>
      </c>
      <c r="H297" s="110">
        <f t="shared" si="38"/>
        <v>0</v>
      </c>
      <c r="I297" s="58"/>
    </row>
    <row r="298" spans="1:9" s="49" customFormat="1">
      <c r="A298" s="98"/>
      <c r="B298" s="158" t="s">
        <v>539</v>
      </c>
      <c r="C298" s="51" t="s">
        <v>68</v>
      </c>
      <c r="D298" s="133"/>
      <c r="E298" s="134"/>
      <c r="F298" s="84"/>
      <c r="G298" s="68"/>
      <c r="H298" s="87"/>
      <c r="I298" s="58"/>
    </row>
    <row r="299" spans="1:9" s="49" customFormat="1" ht="24">
      <c r="A299" s="98"/>
      <c r="B299" s="65" t="s">
        <v>366</v>
      </c>
      <c r="C299" s="50" t="s">
        <v>367</v>
      </c>
      <c r="D299" s="133" t="s">
        <v>92</v>
      </c>
      <c r="E299" s="134">
        <v>28.03</v>
      </c>
      <c r="F299" s="84">
        <v>0</v>
      </c>
      <c r="G299" s="68" t="s">
        <v>580</v>
      </c>
      <c r="H299" s="110">
        <f t="shared" ref="H299:H320" si="39">E299*F299</f>
        <v>0</v>
      </c>
      <c r="I299" s="58"/>
    </row>
    <row r="300" spans="1:9" s="49" customFormat="1" ht="36">
      <c r="A300" s="98"/>
      <c r="B300" s="65" t="s">
        <v>368</v>
      </c>
      <c r="C300" s="50" t="s">
        <v>369</v>
      </c>
      <c r="D300" s="133" t="s">
        <v>92</v>
      </c>
      <c r="E300" s="134">
        <v>0.1</v>
      </c>
      <c r="F300" s="84">
        <v>0</v>
      </c>
      <c r="G300" s="68" t="s">
        <v>580</v>
      </c>
      <c r="H300" s="110">
        <f t="shared" si="39"/>
        <v>0</v>
      </c>
      <c r="I300" s="58"/>
    </row>
    <row r="301" spans="1:9" s="49" customFormat="1" ht="24">
      <c r="A301" s="98"/>
      <c r="B301" s="65" t="s">
        <v>370</v>
      </c>
      <c r="C301" s="50" t="s">
        <v>371</v>
      </c>
      <c r="D301" s="133" t="s">
        <v>232</v>
      </c>
      <c r="E301" s="134">
        <v>519.41999999999996</v>
      </c>
      <c r="F301" s="84">
        <v>0</v>
      </c>
      <c r="G301" s="68" t="s">
        <v>580</v>
      </c>
      <c r="H301" s="110">
        <f t="shared" si="39"/>
        <v>0</v>
      </c>
      <c r="I301" s="58"/>
    </row>
    <row r="302" spans="1:9" s="49" customFormat="1" ht="24">
      <c r="A302" s="98"/>
      <c r="B302" s="65" t="s">
        <v>372</v>
      </c>
      <c r="C302" s="50" t="s">
        <v>373</v>
      </c>
      <c r="D302" s="133" t="s">
        <v>232</v>
      </c>
      <c r="E302" s="134">
        <v>112.64</v>
      </c>
      <c r="F302" s="84">
        <v>0</v>
      </c>
      <c r="G302" s="68" t="s">
        <v>580</v>
      </c>
      <c r="H302" s="110">
        <f t="shared" si="39"/>
        <v>0</v>
      </c>
      <c r="I302" s="58"/>
    </row>
    <row r="303" spans="1:9" s="49" customFormat="1" ht="36">
      <c r="A303" s="98"/>
      <c r="B303" s="65" t="s">
        <v>374</v>
      </c>
      <c r="C303" s="50" t="s">
        <v>375</v>
      </c>
      <c r="D303" s="133" t="s">
        <v>278</v>
      </c>
      <c r="E303" s="134">
        <v>218.5</v>
      </c>
      <c r="F303" s="84">
        <v>0</v>
      </c>
      <c r="G303" s="68" t="s">
        <v>580</v>
      </c>
      <c r="H303" s="110">
        <f t="shared" si="39"/>
        <v>0</v>
      </c>
      <c r="I303" s="58"/>
    </row>
    <row r="304" spans="1:9" s="49" customFormat="1" ht="36">
      <c r="A304" s="98"/>
      <c r="B304" s="65" t="s">
        <v>376</v>
      </c>
      <c r="C304" s="50" t="s">
        <v>377</v>
      </c>
      <c r="D304" s="133" t="s">
        <v>219</v>
      </c>
      <c r="E304" s="134">
        <v>8</v>
      </c>
      <c r="F304" s="84">
        <v>0</v>
      </c>
      <c r="G304" s="68" t="s">
        <v>580</v>
      </c>
      <c r="H304" s="110">
        <f t="shared" si="39"/>
        <v>0</v>
      </c>
      <c r="I304" s="58"/>
    </row>
    <row r="305" spans="1:9" s="49" customFormat="1" ht="36">
      <c r="A305" s="98"/>
      <c r="B305" s="65" t="s">
        <v>378</v>
      </c>
      <c r="C305" s="50" t="s">
        <v>379</v>
      </c>
      <c r="D305" s="133" t="s">
        <v>219</v>
      </c>
      <c r="E305" s="134">
        <v>88</v>
      </c>
      <c r="F305" s="84">
        <v>0</v>
      </c>
      <c r="G305" s="68" t="s">
        <v>580</v>
      </c>
      <c r="H305" s="110">
        <f t="shared" si="39"/>
        <v>0</v>
      </c>
      <c r="I305" s="58"/>
    </row>
    <row r="306" spans="1:9" s="49" customFormat="1" ht="36">
      <c r="A306" s="98"/>
      <c r="B306" s="65" t="s">
        <v>380</v>
      </c>
      <c r="C306" s="50" t="s">
        <v>381</v>
      </c>
      <c r="D306" s="133" t="s">
        <v>278</v>
      </c>
      <c r="E306" s="134">
        <v>5.17</v>
      </c>
      <c r="F306" s="84">
        <v>0</v>
      </c>
      <c r="G306" s="68" t="s">
        <v>580</v>
      </c>
      <c r="H306" s="110">
        <f t="shared" si="39"/>
        <v>0</v>
      </c>
      <c r="I306" s="58"/>
    </row>
    <row r="307" spans="1:9" s="49" customFormat="1" ht="36">
      <c r="A307" s="98"/>
      <c r="B307" s="65" t="s">
        <v>382</v>
      </c>
      <c r="C307" s="50" t="s">
        <v>381</v>
      </c>
      <c r="D307" s="133" t="s">
        <v>278</v>
      </c>
      <c r="E307" s="134">
        <v>0.36</v>
      </c>
      <c r="F307" s="84">
        <v>0</v>
      </c>
      <c r="G307" s="68" t="s">
        <v>580</v>
      </c>
      <c r="H307" s="110">
        <f t="shared" si="39"/>
        <v>0</v>
      </c>
      <c r="I307" s="58"/>
    </row>
    <row r="308" spans="1:9" s="49" customFormat="1" ht="36">
      <c r="A308" s="98"/>
      <c r="B308" s="65" t="s">
        <v>383</v>
      </c>
      <c r="C308" s="50" t="s">
        <v>384</v>
      </c>
      <c r="D308" s="133" t="s">
        <v>385</v>
      </c>
      <c r="E308" s="134">
        <v>26</v>
      </c>
      <c r="F308" s="84">
        <v>0</v>
      </c>
      <c r="G308" s="68" t="s">
        <v>580</v>
      </c>
      <c r="H308" s="110">
        <f t="shared" si="39"/>
        <v>0</v>
      </c>
      <c r="I308" s="58"/>
    </row>
    <row r="309" spans="1:9" s="49" customFormat="1" ht="36">
      <c r="A309" s="98"/>
      <c r="B309" s="65" t="s">
        <v>386</v>
      </c>
      <c r="C309" s="50" t="s">
        <v>387</v>
      </c>
      <c r="D309" s="133" t="s">
        <v>385</v>
      </c>
      <c r="E309" s="134">
        <v>9</v>
      </c>
      <c r="F309" s="84">
        <v>0</v>
      </c>
      <c r="G309" s="68" t="s">
        <v>580</v>
      </c>
      <c r="H309" s="110">
        <f t="shared" si="39"/>
        <v>0</v>
      </c>
      <c r="I309" s="58"/>
    </row>
    <row r="310" spans="1:9" s="49" customFormat="1" ht="36">
      <c r="A310" s="98"/>
      <c r="B310" s="65" t="s">
        <v>388</v>
      </c>
      <c r="C310" s="50" t="s">
        <v>389</v>
      </c>
      <c r="D310" s="133" t="s">
        <v>385</v>
      </c>
      <c r="E310" s="134">
        <v>4</v>
      </c>
      <c r="F310" s="84">
        <v>0</v>
      </c>
      <c r="G310" s="68" t="s">
        <v>580</v>
      </c>
      <c r="H310" s="110">
        <f t="shared" si="39"/>
        <v>0</v>
      </c>
      <c r="I310" s="58"/>
    </row>
    <row r="311" spans="1:9" s="49" customFormat="1" ht="36">
      <c r="A311" s="98"/>
      <c r="B311" s="65" t="s">
        <v>390</v>
      </c>
      <c r="C311" s="50" t="s">
        <v>391</v>
      </c>
      <c r="D311" s="133" t="s">
        <v>385</v>
      </c>
      <c r="E311" s="134">
        <v>2</v>
      </c>
      <c r="F311" s="84">
        <v>0</v>
      </c>
      <c r="G311" s="68" t="s">
        <v>580</v>
      </c>
      <c r="H311" s="110">
        <f t="shared" si="39"/>
        <v>0</v>
      </c>
      <c r="I311" s="58"/>
    </row>
    <row r="312" spans="1:9" s="49" customFormat="1" ht="36">
      <c r="A312" s="98"/>
      <c r="B312" s="65" t="s">
        <v>392</v>
      </c>
      <c r="C312" s="50" t="s">
        <v>393</v>
      </c>
      <c r="D312" s="133" t="s">
        <v>385</v>
      </c>
      <c r="E312" s="134">
        <v>5</v>
      </c>
      <c r="F312" s="84">
        <v>0</v>
      </c>
      <c r="G312" s="68" t="s">
        <v>580</v>
      </c>
      <c r="H312" s="110">
        <f t="shared" si="39"/>
        <v>0</v>
      </c>
      <c r="I312" s="58"/>
    </row>
    <row r="313" spans="1:9" s="49" customFormat="1" ht="36">
      <c r="A313" s="98"/>
      <c r="B313" s="65" t="s">
        <v>394</v>
      </c>
      <c r="C313" s="50" t="s">
        <v>395</v>
      </c>
      <c r="D313" s="133" t="s">
        <v>385</v>
      </c>
      <c r="E313" s="134">
        <v>2</v>
      </c>
      <c r="F313" s="84">
        <v>0</v>
      </c>
      <c r="G313" s="68" t="s">
        <v>580</v>
      </c>
      <c r="H313" s="110">
        <f t="shared" si="39"/>
        <v>0</v>
      </c>
      <c r="I313" s="58"/>
    </row>
    <row r="314" spans="1:9" s="49" customFormat="1">
      <c r="A314" s="98"/>
      <c r="B314" s="65">
        <v>2240.09</v>
      </c>
      <c r="C314" s="50" t="s">
        <v>396</v>
      </c>
      <c r="D314" s="133" t="s">
        <v>397</v>
      </c>
      <c r="E314" s="134">
        <v>2</v>
      </c>
      <c r="F314" s="84">
        <v>0</v>
      </c>
      <c r="G314" s="68" t="s">
        <v>580</v>
      </c>
      <c r="H314" s="110">
        <f t="shared" si="39"/>
        <v>0</v>
      </c>
      <c r="I314" s="58"/>
    </row>
    <row r="315" spans="1:9" s="49" customFormat="1">
      <c r="A315" s="98"/>
      <c r="B315" s="65">
        <v>2240.12</v>
      </c>
      <c r="C315" s="50" t="s">
        <v>398</v>
      </c>
      <c r="D315" s="133" t="s">
        <v>397</v>
      </c>
      <c r="E315" s="134">
        <v>1</v>
      </c>
      <c r="F315" s="84">
        <v>0</v>
      </c>
      <c r="G315" s="68" t="s">
        <v>580</v>
      </c>
      <c r="H315" s="110">
        <f t="shared" si="39"/>
        <v>0</v>
      </c>
      <c r="I315" s="58"/>
    </row>
    <row r="316" spans="1:9" s="49" customFormat="1" ht="60">
      <c r="A316" s="98"/>
      <c r="B316" s="65" t="s">
        <v>399</v>
      </c>
      <c r="C316" s="50" t="s">
        <v>400</v>
      </c>
      <c r="D316" s="133" t="s">
        <v>92</v>
      </c>
      <c r="E316" s="134">
        <v>166.83</v>
      </c>
      <c r="F316" s="84">
        <v>0</v>
      </c>
      <c r="G316" s="68" t="s">
        <v>580</v>
      </c>
      <c r="H316" s="110">
        <f t="shared" si="39"/>
        <v>0</v>
      </c>
      <c r="I316" s="58"/>
    </row>
    <row r="317" spans="1:9" s="49" customFormat="1" ht="36">
      <c r="A317" s="98"/>
      <c r="B317" s="65" t="s">
        <v>401</v>
      </c>
      <c r="C317" s="50" t="s">
        <v>402</v>
      </c>
      <c r="D317" s="133" t="s">
        <v>92</v>
      </c>
      <c r="E317" s="134">
        <v>337.41</v>
      </c>
      <c r="F317" s="84">
        <v>0</v>
      </c>
      <c r="G317" s="68" t="s">
        <v>580</v>
      </c>
      <c r="H317" s="110">
        <f t="shared" si="39"/>
        <v>0</v>
      </c>
      <c r="I317" s="58"/>
    </row>
    <row r="318" spans="1:9" s="49" customFormat="1" ht="60">
      <c r="A318" s="98"/>
      <c r="B318" s="65" t="s">
        <v>403</v>
      </c>
      <c r="C318" s="50" t="s">
        <v>39</v>
      </c>
      <c r="D318" s="133" t="s">
        <v>92</v>
      </c>
      <c r="E318" s="134">
        <v>41.1</v>
      </c>
      <c r="F318" s="84">
        <v>0</v>
      </c>
      <c r="G318" s="68" t="s">
        <v>580</v>
      </c>
      <c r="H318" s="110">
        <f t="shared" si="39"/>
        <v>0</v>
      </c>
      <c r="I318" s="58"/>
    </row>
    <row r="319" spans="1:9" s="49" customFormat="1" ht="24">
      <c r="A319" s="98"/>
      <c r="B319" s="65" t="s">
        <v>404</v>
      </c>
      <c r="C319" s="50" t="s">
        <v>405</v>
      </c>
      <c r="D319" s="133" t="s">
        <v>385</v>
      </c>
      <c r="E319" s="134">
        <v>4</v>
      </c>
      <c r="F319" s="84">
        <v>0</v>
      </c>
      <c r="G319" s="68" t="s">
        <v>580</v>
      </c>
      <c r="H319" s="110">
        <f t="shared" si="39"/>
        <v>0</v>
      </c>
      <c r="I319" s="58"/>
    </row>
    <row r="320" spans="1:9" s="49" customFormat="1" ht="24">
      <c r="A320" s="98"/>
      <c r="B320" s="65" t="s">
        <v>406</v>
      </c>
      <c r="C320" s="50" t="s">
        <v>407</v>
      </c>
      <c r="D320" s="133" t="s">
        <v>385</v>
      </c>
      <c r="E320" s="134">
        <v>12</v>
      </c>
      <c r="F320" s="84">
        <v>0</v>
      </c>
      <c r="G320" s="68" t="s">
        <v>580</v>
      </c>
      <c r="H320" s="110">
        <f t="shared" si="39"/>
        <v>0</v>
      </c>
      <c r="I320" s="58"/>
    </row>
    <row r="321" spans="1:9" s="49" customFormat="1">
      <c r="A321" s="98"/>
      <c r="B321" s="65"/>
      <c r="C321" s="50"/>
      <c r="D321" s="133"/>
      <c r="E321" s="134"/>
      <c r="F321" s="109"/>
      <c r="G321" s="82" t="s">
        <v>558</v>
      </c>
      <c r="H321" s="88">
        <f>SUM(H290:H320)</f>
        <v>0</v>
      </c>
      <c r="I321" s="58"/>
    </row>
    <row r="322" spans="1:9" s="49" customFormat="1">
      <c r="A322" s="98"/>
      <c r="B322" s="158" t="s">
        <v>540</v>
      </c>
      <c r="C322" s="51" t="s">
        <v>69</v>
      </c>
      <c r="D322" s="133"/>
      <c r="E322" s="134"/>
      <c r="F322" s="109"/>
      <c r="G322" s="75"/>
      <c r="H322" s="87"/>
      <c r="I322" s="58"/>
    </row>
    <row r="323" spans="1:9" s="49" customFormat="1">
      <c r="A323" s="98"/>
      <c r="B323" s="158" t="s">
        <v>541</v>
      </c>
      <c r="C323" s="51" t="s">
        <v>66</v>
      </c>
      <c r="D323" s="133"/>
      <c r="E323" s="134"/>
      <c r="F323" s="109"/>
      <c r="G323" s="75"/>
      <c r="H323" s="87"/>
      <c r="I323" s="58"/>
    </row>
    <row r="324" spans="1:9" s="49" customFormat="1" ht="60">
      <c r="A324" s="98"/>
      <c r="B324" s="65" t="s">
        <v>408</v>
      </c>
      <c r="C324" s="50" t="s">
        <v>355</v>
      </c>
      <c r="D324" s="133" t="s">
        <v>57</v>
      </c>
      <c r="E324" s="134">
        <v>280.86</v>
      </c>
      <c r="F324" s="84">
        <v>0</v>
      </c>
      <c r="G324" s="68" t="s">
        <v>580</v>
      </c>
      <c r="H324" s="110">
        <f t="shared" ref="H324" si="40">E324*F324</f>
        <v>0</v>
      </c>
      <c r="I324" s="58"/>
    </row>
    <row r="325" spans="1:9" s="49" customFormat="1" ht="24">
      <c r="A325" s="98"/>
      <c r="B325" s="158" t="s">
        <v>542</v>
      </c>
      <c r="C325" s="50" t="s">
        <v>356</v>
      </c>
      <c r="D325" s="133"/>
      <c r="E325" s="134"/>
      <c r="F325" s="84"/>
      <c r="G325" s="68"/>
      <c r="H325" s="87"/>
      <c r="I325" s="58"/>
    </row>
    <row r="326" spans="1:9" s="49" customFormat="1">
      <c r="A326" s="98"/>
      <c r="B326" s="65" t="s">
        <v>409</v>
      </c>
      <c r="C326" s="50" t="s">
        <v>358</v>
      </c>
      <c r="D326" s="133" t="s">
        <v>92</v>
      </c>
      <c r="E326" s="134">
        <v>282.93</v>
      </c>
      <c r="F326" s="84">
        <v>0</v>
      </c>
      <c r="G326" s="68" t="s">
        <v>580</v>
      </c>
      <c r="H326" s="110">
        <f t="shared" ref="H326:H327" si="41">E326*F326</f>
        <v>0</v>
      </c>
      <c r="I326" s="58"/>
    </row>
    <row r="327" spans="1:9" s="49" customFormat="1">
      <c r="A327" s="98"/>
      <c r="B327" s="65" t="s">
        <v>410</v>
      </c>
      <c r="C327" s="50" t="s">
        <v>360</v>
      </c>
      <c r="D327" s="133" t="s">
        <v>92</v>
      </c>
      <c r="E327" s="134">
        <v>282.93</v>
      </c>
      <c r="F327" s="84">
        <v>0</v>
      </c>
      <c r="G327" s="68" t="s">
        <v>580</v>
      </c>
      <c r="H327" s="110">
        <f t="shared" si="41"/>
        <v>0</v>
      </c>
      <c r="I327" s="58"/>
    </row>
    <row r="328" spans="1:9" s="49" customFormat="1" ht="24">
      <c r="A328" s="98"/>
      <c r="B328" s="158" t="s">
        <v>543</v>
      </c>
      <c r="C328" s="50" t="s">
        <v>67</v>
      </c>
      <c r="D328" s="133"/>
      <c r="E328" s="134"/>
      <c r="F328" s="84"/>
      <c r="G328" s="68"/>
      <c r="H328" s="87"/>
      <c r="I328" s="58"/>
    </row>
    <row r="329" spans="1:9" s="49" customFormat="1">
      <c r="A329" s="98"/>
      <c r="B329" s="65" t="s">
        <v>411</v>
      </c>
      <c r="C329" s="50" t="s">
        <v>358</v>
      </c>
      <c r="D329" s="133" t="s">
        <v>92</v>
      </c>
      <c r="E329" s="134">
        <v>71.23</v>
      </c>
      <c r="F329" s="84">
        <v>0</v>
      </c>
      <c r="G329" s="68" t="s">
        <v>580</v>
      </c>
      <c r="H329" s="110">
        <f t="shared" ref="H329:H331" si="42">E329*F329</f>
        <v>0</v>
      </c>
      <c r="I329" s="58"/>
    </row>
    <row r="330" spans="1:9" s="49" customFormat="1">
      <c r="A330" s="98"/>
      <c r="B330" s="65" t="s">
        <v>412</v>
      </c>
      <c r="C330" s="50" t="s">
        <v>360</v>
      </c>
      <c r="D330" s="133" t="s">
        <v>92</v>
      </c>
      <c r="E330" s="134">
        <v>71.23</v>
      </c>
      <c r="F330" s="84">
        <v>0</v>
      </c>
      <c r="G330" s="68" t="s">
        <v>580</v>
      </c>
      <c r="H330" s="110">
        <f t="shared" si="42"/>
        <v>0</v>
      </c>
      <c r="I330" s="58"/>
    </row>
    <row r="331" spans="1:9" s="49" customFormat="1" ht="84">
      <c r="A331" s="98"/>
      <c r="B331" s="65" t="s">
        <v>413</v>
      </c>
      <c r="C331" s="50" t="s">
        <v>364</v>
      </c>
      <c r="D331" s="133" t="s">
        <v>365</v>
      </c>
      <c r="E331" s="134">
        <v>36</v>
      </c>
      <c r="F331" s="84">
        <v>0</v>
      </c>
      <c r="G331" s="68" t="s">
        <v>580</v>
      </c>
      <c r="H331" s="110">
        <f t="shared" si="42"/>
        <v>0</v>
      </c>
      <c r="I331" s="58"/>
    </row>
    <row r="332" spans="1:9" s="49" customFormat="1">
      <c r="A332" s="98"/>
      <c r="B332" s="158" t="s">
        <v>544</v>
      </c>
      <c r="C332" s="51" t="s">
        <v>68</v>
      </c>
      <c r="D332" s="133"/>
      <c r="E332" s="134"/>
      <c r="F332" s="84"/>
      <c r="G332" s="68"/>
      <c r="H332" s="87"/>
      <c r="I332" s="58"/>
    </row>
    <row r="333" spans="1:9" s="49" customFormat="1" ht="24">
      <c r="A333" s="98"/>
      <c r="B333" s="65" t="s">
        <v>414</v>
      </c>
      <c r="C333" s="50" t="s">
        <v>367</v>
      </c>
      <c r="D333" s="133" t="s">
        <v>92</v>
      </c>
      <c r="E333" s="134">
        <v>31.69</v>
      </c>
      <c r="F333" s="84">
        <v>0</v>
      </c>
      <c r="G333" s="68" t="s">
        <v>580</v>
      </c>
      <c r="H333" s="110">
        <f t="shared" ref="H333:H337" si="43">E333*F333</f>
        <v>0</v>
      </c>
      <c r="I333" s="58"/>
    </row>
    <row r="334" spans="1:9" s="49" customFormat="1" ht="24">
      <c r="A334" s="98"/>
      <c r="B334" s="65">
        <v>2040.02</v>
      </c>
      <c r="C334" s="50" t="s">
        <v>415</v>
      </c>
      <c r="D334" s="133" t="s">
        <v>232</v>
      </c>
      <c r="E334" s="134">
        <v>12.86</v>
      </c>
      <c r="F334" s="84">
        <v>0</v>
      </c>
      <c r="G334" s="68" t="s">
        <v>580</v>
      </c>
      <c r="H334" s="110">
        <f t="shared" si="43"/>
        <v>0</v>
      </c>
      <c r="I334" s="58"/>
    </row>
    <row r="335" spans="1:9" s="49" customFormat="1" ht="24">
      <c r="A335" s="98"/>
      <c r="B335" s="65" t="s">
        <v>416</v>
      </c>
      <c r="C335" s="50" t="s">
        <v>417</v>
      </c>
      <c r="D335" s="133" t="s">
        <v>232</v>
      </c>
      <c r="E335" s="134">
        <v>48.32</v>
      </c>
      <c r="F335" s="84">
        <v>0</v>
      </c>
      <c r="G335" s="68" t="s">
        <v>580</v>
      </c>
      <c r="H335" s="110">
        <f t="shared" si="43"/>
        <v>0</v>
      </c>
      <c r="I335" s="58"/>
    </row>
    <row r="336" spans="1:9" s="49" customFormat="1" ht="24">
      <c r="A336" s="98"/>
      <c r="B336" s="65">
        <v>2040.04</v>
      </c>
      <c r="C336" s="50" t="s">
        <v>418</v>
      </c>
      <c r="D336" s="133" t="s">
        <v>232</v>
      </c>
      <c r="E336" s="134">
        <v>318.77</v>
      </c>
      <c r="F336" s="84">
        <v>0</v>
      </c>
      <c r="G336" s="68" t="s">
        <v>580</v>
      </c>
      <c r="H336" s="110">
        <f t="shared" si="43"/>
        <v>0</v>
      </c>
      <c r="I336" s="58"/>
    </row>
    <row r="337" spans="1:9" s="49" customFormat="1" ht="24">
      <c r="A337" s="98"/>
      <c r="B337" s="65" t="s">
        <v>419</v>
      </c>
      <c r="C337" s="50" t="s">
        <v>420</v>
      </c>
      <c r="D337" s="133" t="s">
        <v>219</v>
      </c>
      <c r="E337" s="134">
        <v>1</v>
      </c>
      <c r="F337" s="84">
        <v>0</v>
      </c>
      <c r="G337" s="68" t="s">
        <v>580</v>
      </c>
      <c r="H337" s="110">
        <f t="shared" si="43"/>
        <v>0</v>
      </c>
      <c r="I337" s="58"/>
    </row>
    <row r="338" spans="1:9" s="49" customFormat="1" ht="24">
      <c r="A338" s="98"/>
      <c r="B338" s="158" t="s">
        <v>545</v>
      </c>
      <c r="C338" s="50" t="s">
        <v>421</v>
      </c>
      <c r="D338" s="133"/>
      <c r="E338" s="134"/>
      <c r="F338" s="84"/>
      <c r="G338" s="68"/>
      <c r="H338" s="87"/>
      <c r="I338" s="58"/>
    </row>
    <row r="339" spans="1:9" s="49" customFormat="1">
      <c r="A339" s="98"/>
      <c r="B339" s="65" t="s">
        <v>422</v>
      </c>
      <c r="C339" s="50" t="s">
        <v>423</v>
      </c>
      <c r="D339" s="133" t="s">
        <v>219</v>
      </c>
      <c r="E339" s="134">
        <v>2</v>
      </c>
      <c r="F339" s="84">
        <v>0</v>
      </c>
      <c r="G339" s="68" t="s">
        <v>580</v>
      </c>
      <c r="H339" s="110">
        <f t="shared" ref="H339:H343" si="44">E339*F339</f>
        <v>0</v>
      </c>
      <c r="I339" s="58"/>
    </row>
    <row r="340" spans="1:9" s="49" customFormat="1">
      <c r="A340" s="98"/>
      <c r="B340" s="65" t="s">
        <v>424</v>
      </c>
      <c r="C340" s="50" t="s">
        <v>425</v>
      </c>
      <c r="D340" s="133" t="s">
        <v>219</v>
      </c>
      <c r="E340" s="134">
        <v>1</v>
      </c>
      <c r="F340" s="84">
        <v>0</v>
      </c>
      <c r="G340" s="68" t="s">
        <v>580</v>
      </c>
      <c r="H340" s="110">
        <f t="shared" si="44"/>
        <v>0</v>
      </c>
      <c r="I340" s="58"/>
    </row>
    <row r="341" spans="1:9" s="49" customFormat="1" ht="60">
      <c r="A341" s="98"/>
      <c r="B341" s="65" t="s">
        <v>426</v>
      </c>
      <c r="C341" s="50" t="s">
        <v>427</v>
      </c>
      <c r="D341" s="133" t="s">
        <v>92</v>
      </c>
      <c r="E341" s="134">
        <v>190.29</v>
      </c>
      <c r="F341" s="84">
        <v>0</v>
      </c>
      <c r="G341" s="68" t="s">
        <v>580</v>
      </c>
      <c r="H341" s="110">
        <f t="shared" si="44"/>
        <v>0</v>
      </c>
      <c r="I341" s="58"/>
    </row>
    <row r="342" spans="1:9" s="49" customFormat="1" ht="36">
      <c r="A342" s="98"/>
      <c r="B342" s="65" t="s">
        <v>428</v>
      </c>
      <c r="C342" s="50" t="s">
        <v>429</v>
      </c>
      <c r="D342" s="133" t="s">
        <v>92</v>
      </c>
      <c r="E342" s="134">
        <v>458.29</v>
      </c>
      <c r="F342" s="84">
        <v>0</v>
      </c>
      <c r="G342" s="68" t="s">
        <v>580</v>
      </c>
      <c r="H342" s="110">
        <f t="shared" si="44"/>
        <v>0</v>
      </c>
      <c r="I342" s="58"/>
    </row>
    <row r="343" spans="1:9" s="49" customFormat="1" ht="60">
      <c r="A343" s="98"/>
      <c r="B343" s="65" t="s">
        <v>403</v>
      </c>
      <c r="C343" s="50" t="s">
        <v>39</v>
      </c>
      <c r="D343" s="133" t="s">
        <v>92</v>
      </c>
      <c r="E343" s="134">
        <v>44.89</v>
      </c>
      <c r="F343" s="84">
        <v>0</v>
      </c>
      <c r="G343" s="68" t="s">
        <v>580</v>
      </c>
      <c r="H343" s="110">
        <f t="shared" si="44"/>
        <v>0</v>
      </c>
      <c r="I343" s="58"/>
    </row>
    <row r="344" spans="1:9" s="49" customFormat="1">
      <c r="A344" s="98"/>
      <c r="B344" s="158" t="s">
        <v>546</v>
      </c>
      <c r="C344" s="51" t="s">
        <v>430</v>
      </c>
      <c r="D344" s="133"/>
      <c r="E344" s="134"/>
      <c r="F344" s="84"/>
      <c r="G344" s="68"/>
      <c r="H344" s="87"/>
      <c r="I344" s="58"/>
    </row>
    <row r="345" spans="1:9" s="49" customFormat="1">
      <c r="A345" s="98"/>
      <c r="B345" s="65"/>
      <c r="C345" s="50" t="s">
        <v>431</v>
      </c>
      <c r="D345" s="133"/>
      <c r="E345" s="134"/>
      <c r="F345" s="84"/>
      <c r="G345" s="68"/>
      <c r="H345" s="87"/>
      <c r="I345" s="58"/>
    </row>
    <row r="346" spans="1:9" s="49" customFormat="1">
      <c r="A346" s="98"/>
      <c r="B346" s="65">
        <v>3060.02</v>
      </c>
      <c r="C346" s="50" t="s">
        <v>432</v>
      </c>
      <c r="D346" s="133" t="s">
        <v>433</v>
      </c>
      <c r="E346" s="134">
        <v>1</v>
      </c>
      <c r="F346" s="84">
        <v>0</v>
      </c>
      <c r="G346" s="68" t="s">
        <v>580</v>
      </c>
      <c r="H346" s="110">
        <f t="shared" ref="H346:H350" si="45">E346*F346</f>
        <v>0</v>
      </c>
      <c r="I346" s="58"/>
    </row>
    <row r="347" spans="1:9" s="49" customFormat="1">
      <c r="A347" s="98"/>
      <c r="B347" s="65" t="s">
        <v>434</v>
      </c>
      <c r="C347" s="50" t="s">
        <v>435</v>
      </c>
      <c r="D347" s="133" t="s">
        <v>433</v>
      </c>
      <c r="E347" s="134">
        <v>2</v>
      </c>
      <c r="F347" s="84">
        <v>0</v>
      </c>
      <c r="G347" s="68" t="s">
        <v>580</v>
      </c>
      <c r="H347" s="110">
        <f t="shared" si="45"/>
        <v>0</v>
      </c>
      <c r="I347" s="58"/>
    </row>
    <row r="348" spans="1:9" s="49" customFormat="1">
      <c r="A348" s="98"/>
      <c r="B348" s="65">
        <v>3060.03</v>
      </c>
      <c r="C348" s="50" t="s">
        <v>436</v>
      </c>
      <c r="D348" s="133" t="s">
        <v>433</v>
      </c>
      <c r="E348" s="134">
        <v>4</v>
      </c>
      <c r="F348" s="84">
        <v>0</v>
      </c>
      <c r="G348" s="68" t="s">
        <v>580</v>
      </c>
      <c r="H348" s="110">
        <f t="shared" si="45"/>
        <v>0</v>
      </c>
      <c r="I348" s="58"/>
    </row>
    <row r="349" spans="1:9" s="49" customFormat="1">
      <c r="A349" s="98"/>
      <c r="B349" s="65">
        <v>3060.05</v>
      </c>
      <c r="C349" s="50" t="s">
        <v>437</v>
      </c>
      <c r="D349" s="133" t="s">
        <v>433</v>
      </c>
      <c r="E349" s="134">
        <v>1</v>
      </c>
      <c r="F349" s="84">
        <v>0</v>
      </c>
      <c r="G349" s="68" t="s">
        <v>580</v>
      </c>
      <c r="H349" s="110">
        <f t="shared" si="45"/>
        <v>0</v>
      </c>
      <c r="I349" s="58"/>
    </row>
    <row r="350" spans="1:9" s="49" customFormat="1">
      <c r="A350" s="98"/>
      <c r="B350" s="65">
        <v>3071.01</v>
      </c>
      <c r="C350" s="50" t="s">
        <v>438</v>
      </c>
      <c r="D350" s="133" t="s">
        <v>439</v>
      </c>
      <c r="E350" s="134">
        <v>2</v>
      </c>
      <c r="F350" s="84">
        <v>0</v>
      </c>
      <c r="G350" s="68" t="s">
        <v>580</v>
      </c>
      <c r="H350" s="110">
        <f t="shared" si="45"/>
        <v>0</v>
      </c>
      <c r="I350" s="58"/>
    </row>
    <row r="351" spans="1:9" s="49" customFormat="1">
      <c r="A351" s="98"/>
      <c r="B351" s="65"/>
      <c r="C351" s="50" t="s">
        <v>440</v>
      </c>
      <c r="D351" s="133"/>
      <c r="E351" s="134"/>
      <c r="F351" s="84"/>
      <c r="G351" s="68"/>
      <c r="H351" s="87"/>
      <c r="I351" s="58"/>
    </row>
    <row r="352" spans="1:9" s="49" customFormat="1">
      <c r="A352" s="98"/>
      <c r="B352" s="65">
        <v>3120.02</v>
      </c>
      <c r="C352" s="50" t="s">
        <v>432</v>
      </c>
      <c r="D352" s="133" t="s">
        <v>397</v>
      </c>
      <c r="E352" s="134">
        <v>1</v>
      </c>
      <c r="F352" s="84">
        <v>0</v>
      </c>
      <c r="G352" s="68" t="s">
        <v>580</v>
      </c>
      <c r="H352" s="110">
        <f t="shared" ref="H352:H353" si="46">E352*F352</f>
        <v>0</v>
      </c>
      <c r="I352" s="58"/>
    </row>
    <row r="353" spans="1:9" s="49" customFormat="1">
      <c r="A353" s="98"/>
      <c r="B353" s="65">
        <v>3110.01</v>
      </c>
      <c r="C353" s="50" t="s">
        <v>441</v>
      </c>
      <c r="D353" s="133" t="s">
        <v>439</v>
      </c>
      <c r="E353" s="134">
        <v>8</v>
      </c>
      <c r="F353" s="84">
        <v>0</v>
      </c>
      <c r="G353" s="68" t="s">
        <v>580</v>
      </c>
      <c r="H353" s="110">
        <f t="shared" si="46"/>
        <v>0</v>
      </c>
      <c r="I353" s="58"/>
    </row>
    <row r="354" spans="1:9" s="49" customFormat="1">
      <c r="A354" s="98"/>
      <c r="B354" s="65"/>
      <c r="C354" s="50"/>
      <c r="D354" s="133"/>
      <c r="E354" s="134"/>
      <c r="F354" s="109"/>
      <c r="G354" s="82" t="s">
        <v>559</v>
      </c>
      <c r="H354" s="88">
        <f>SUM(H324:H353)</f>
        <v>0</v>
      </c>
      <c r="I354" s="58"/>
    </row>
    <row r="355" spans="1:9" s="49" customFormat="1">
      <c r="A355" s="98"/>
      <c r="B355" s="158" t="s">
        <v>547</v>
      </c>
      <c r="C355" s="51" t="s">
        <v>70</v>
      </c>
      <c r="D355" s="133"/>
      <c r="E355" s="134"/>
      <c r="F355" s="109"/>
      <c r="G355" s="75"/>
      <c r="H355" s="87"/>
      <c r="I355" s="58"/>
    </row>
    <row r="356" spans="1:9" s="49" customFormat="1">
      <c r="A356" s="98"/>
      <c r="B356" s="158" t="s">
        <v>548</v>
      </c>
      <c r="C356" s="51" t="s">
        <v>66</v>
      </c>
      <c r="D356" s="133"/>
      <c r="E356" s="134"/>
      <c r="F356" s="109"/>
      <c r="G356" s="75"/>
      <c r="H356" s="87"/>
      <c r="I356" s="58"/>
    </row>
    <row r="357" spans="1:9" s="49" customFormat="1" ht="60">
      <c r="A357" s="98"/>
      <c r="B357" s="65">
        <v>300072110</v>
      </c>
      <c r="C357" s="50" t="s">
        <v>355</v>
      </c>
      <c r="D357" s="133" t="s">
        <v>57</v>
      </c>
      <c r="E357" s="134">
        <v>323.89999999999998</v>
      </c>
      <c r="F357" s="84">
        <v>0</v>
      </c>
      <c r="G357" s="68" t="s">
        <v>580</v>
      </c>
      <c r="H357" s="110">
        <f t="shared" ref="H357:H358" si="47">E357*F357</f>
        <v>0</v>
      </c>
      <c r="I357" s="58"/>
    </row>
    <row r="358" spans="1:9" s="49" customFormat="1" ht="36">
      <c r="A358" s="98"/>
      <c r="B358" s="65">
        <v>300028039</v>
      </c>
      <c r="C358" s="50" t="s">
        <v>442</v>
      </c>
      <c r="D358" s="133" t="s">
        <v>92</v>
      </c>
      <c r="E358" s="134">
        <v>1.27</v>
      </c>
      <c r="F358" s="84">
        <v>0</v>
      </c>
      <c r="G358" s="68" t="s">
        <v>580</v>
      </c>
      <c r="H358" s="110">
        <f t="shared" si="47"/>
        <v>0</v>
      </c>
      <c r="I358" s="58"/>
    </row>
    <row r="359" spans="1:9" s="49" customFormat="1" ht="24">
      <c r="A359" s="98"/>
      <c r="B359" s="158" t="s">
        <v>549</v>
      </c>
      <c r="C359" s="50" t="s">
        <v>356</v>
      </c>
      <c r="D359" s="133"/>
      <c r="E359" s="134"/>
      <c r="F359" s="84"/>
      <c r="G359" s="68"/>
      <c r="H359" s="110">
        <f t="shared" ref="H359:H365" si="48">E359*F359</f>
        <v>0</v>
      </c>
      <c r="I359" s="58"/>
    </row>
    <row r="360" spans="1:9" s="49" customFormat="1">
      <c r="A360" s="98"/>
      <c r="B360" s="65">
        <v>1100.01</v>
      </c>
      <c r="C360" s="50" t="s">
        <v>358</v>
      </c>
      <c r="D360" s="133" t="s">
        <v>92</v>
      </c>
      <c r="E360" s="134">
        <v>154.44999999999999</v>
      </c>
      <c r="F360" s="84">
        <v>0</v>
      </c>
      <c r="G360" s="68" t="s">
        <v>580</v>
      </c>
      <c r="H360" s="110">
        <f t="shared" si="48"/>
        <v>0</v>
      </c>
      <c r="I360" s="58"/>
    </row>
    <row r="361" spans="1:9" s="49" customFormat="1">
      <c r="A361" s="98"/>
      <c r="B361" s="65">
        <v>1101.01</v>
      </c>
      <c r="C361" s="50" t="s">
        <v>360</v>
      </c>
      <c r="D361" s="133" t="s">
        <v>92</v>
      </c>
      <c r="E361" s="134">
        <v>27.26</v>
      </c>
      <c r="F361" s="84">
        <v>0</v>
      </c>
      <c r="G361" s="68" t="s">
        <v>580</v>
      </c>
      <c r="H361" s="110">
        <f t="shared" si="48"/>
        <v>0</v>
      </c>
      <c r="I361" s="58"/>
    </row>
    <row r="362" spans="1:9" s="49" customFormat="1" ht="24">
      <c r="A362" s="98"/>
      <c r="B362" s="158" t="s">
        <v>550</v>
      </c>
      <c r="C362" s="50" t="s">
        <v>67</v>
      </c>
      <c r="D362" s="133"/>
      <c r="E362" s="134"/>
      <c r="F362" s="84"/>
      <c r="G362" s="68"/>
      <c r="H362" s="110">
        <f t="shared" si="48"/>
        <v>0</v>
      </c>
      <c r="I362" s="58"/>
    </row>
    <row r="363" spans="1:9" s="49" customFormat="1">
      <c r="A363" s="98"/>
      <c r="B363" s="65">
        <v>1010.02</v>
      </c>
      <c r="C363" s="50" t="s">
        <v>358</v>
      </c>
      <c r="D363" s="133" t="s">
        <v>92</v>
      </c>
      <c r="E363" s="134">
        <v>27.26</v>
      </c>
      <c r="F363" s="84">
        <v>0</v>
      </c>
      <c r="G363" s="68" t="s">
        <v>580</v>
      </c>
      <c r="H363" s="110">
        <f t="shared" si="48"/>
        <v>0</v>
      </c>
      <c r="I363" s="58"/>
    </row>
    <row r="364" spans="1:9" s="49" customFormat="1">
      <c r="A364" s="98"/>
      <c r="B364" s="65">
        <v>1040.02</v>
      </c>
      <c r="C364" s="50" t="s">
        <v>360</v>
      </c>
      <c r="D364" s="133" t="s">
        <v>92</v>
      </c>
      <c r="E364" s="134">
        <v>4.8099999999999996</v>
      </c>
      <c r="F364" s="84">
        <v>0</v>
      </c>
      <c r="G364" s="68" t="s">
        <v>580</v>
      </c>
      <c r="H364" s="110">
        <f t="shared" si="48"/>
        <v>0</v>
      </c>
      <c r="I364" s="58"/>
    </row>
    <row r="365" spans="1:9" s="49" customFormat="1" ht="84">
      <c r="A365" s="98"/>
      <c r="B365" s="65">
        <v>300001054</v>
      </c>
      <c r="C365" s="50" t="s">
        <v>364</v>
      </c>
      <c r="D365" s="133" t="s">
        <v>365</v>
      </c>
      <c r="E365" s="134">
        <v>4.8099999999999996</v>
      </c>
      <c r="F365" s="84">
        <v>0</v>
      </c>
      <c r="G365" s="68" t="s">
        <v>580</v>
      </c>
      <c r="H365" s="110">
        <f t="shared" si="48"/>
        <v>0</v>
      </c>
      <c r="I365" s="58"/>
    </row>
    <row r="366" spans="1:9" s="49" customFormat="1">
      <c r="A366" s="98"/>
      <c r="B366" s="158" t="s">
        <v>551</v>
      </c>
      <c r="C366" s="51" t="s">
        <v>71</v>
      </c>
      <c r="D366" s="133"/>
      <c r="E366" s="134"/>
      <c r="F366" s="84"/>
      <c r="G366" s="68"/>
      <c r="H366" s="87"/>
      <c r="I366" s="58"/>
    </row>
    <row r="367" spans="1:9" s="49" customFormat="1" ht="24">
      <c r="A367" s="98"/>
      <c r="B367" s="65">
        <v>300002249</v>
      </c>
      <c r="C367" s="50" t="s">
        <v>367</v>
      </c>
      <c r="D367" s="133" t="s">
        <v>92</v>
      </c>
      <c r="E367" s="134">
        <v>14.67</v>
      </c>
      <c r="F367" s="84">
        <v>0</v>
      </c>
      <c r="G367" s="68" t="s">
        <v>580</v>
      </c>
      <c r="H367" s="110">
        <f t="shared" ref="H367:H378" si="49">E367*F367</f>
        <v>0</v>
      </c>
      <c r="I367" s="58"/>
    </row>
    <row r="368" spans="1:9" s="49" customFormat="1" ht="72">
      <c r="A368" s="98"/>
      <c r="B368" s="65">
        <v>300002047</v>
      </c>
      <c r="C368" s="50" t="s">
        <v>443</v>
      </c>
      <c r="D368" s="133" t="s">
        <v>92</v>
      </c>
      <c r="E368" s="134">
        <v>12.19</v>
      </c>
      <c r="F368" s="84">
        <v>0</v>
      </c>
      <c r="G368" s="68" t="s">
        <v>580</v>
      </c>
      <c r="H368" s="110">
        <f t="shared" si="49"/>
        <v>0</v>
      </c>
      <c r="I368" s="58"/>
    </row>
    <row r="369" spans="1:9" s="49" customFormat="1" ht="60">
      <c r="A369" s="98"/>
      <c r="B369" s="65">
        <v>300072344</v>
      </c>
      <c r="C369" s="50" t="s">
        <v>400</v>
      </c>
      <c r="D369" s="133" t="s">
        <v>92</v>
      </c>
      <c r="E369" s="134">
        <v>75.45</v>
      </c>
      <c r="F369" s="84">
        <v>0</v>
      </c>
      <c r="G369" s="68" t="s">
        <v>580</v>
      </c>
      <c r="H369" s="110">
        <f t="shared" si="49"/>
        <v>0</v>
      </c>
      <c r="I369" s="58"/>
    </row>
    <row r="370" spans="1:9" s="49" customFormat="1" ht="36">
      <c r="A370" s="98"/>
      <c r="B370" s="65">
        <v>300042879</v>
      </c>
      <c r="C370" s="50" t="s">
        <v>402</v>
      </c>
      <c r="D370" s="133" t="s">
        <v>92</v>
      </c>
      <c r="E370" s="134">
        <v>83.15</v>
      </c>
      <c r="F370" s="84">
        <v>0</v>
      </c>
      <c r="G370" s="68" t="s">
        <v>580</v>
      </c>
      <c r="H370" s="110">
        <f t="shared" si="49"/>
        <v>0</v>
      </c>
      <c r="I370" s="58"/>
    </row>
    <row r="371" spans="1:9" s="49" customFormat="1" ht="24">
      <c r="A371" s="98"/>
      <c r="B371" s="65" t="s">
        <v>444</v>
      </c>
      <c r="C371" s="50" t="s">
        <v>445</v>
      </c>
      <c r="D371" s="133" t="s">
        <v>232</v>
      </c>
      <c r="E371" s="134">
        <v>9.0299999999999994</v>
      </c>
      <c r="F371" s="84">
        <v>0</v>
      </c>
      <c r="G371" s="68" t="s">
        <v>580</v>
      </c>
      <c r="H371" s="110">
        <f t="shared" si="49"/>
        <v>0</v>
      </c>
      <c r="I371" s="58"/>
    </row>
    <row r="372" spans="1:9" s="49" customFormat="1" ht="24">
      <c r="A372" s="98"/>
      <c r="B372" s="65" t="s">
        <v>446</v>
      </c>
      <c r="C372" s="50" t="s">
        <v>447</v>
      </c>
      <c r="D372" s="133" t="s">
        <v>232</v>
      </c>
      <c r="E372" s="134">
        <v>155.33000000000001</v>
      </c>
      <c r="F372" s="84">
        <v>0</v>
      </c>
      <c r="G372" s="68" t="s">
        <v>580</v>
      </c>
      <c r="H372" s="110">
        <f t="shared" si="49"/>
        <v>0</v>
      </c>
      <c r="I372" s="58"/>
    </row>
    <row r="373" spans="1:9" s="49" customFormat="1" ht="108">
      <c r="A373" s="98"/>
      <c r="B373" s="65">
        <v>300059659</v>
      </c>
      <c r="C373" s="50" t="s">
        <v>448</v>
      </c>
      <c r="D373" s="133" t="s">
        <v>219</v>
      </c>
      <c r="E373" s="134">
        <v>1</v>
      </c>
      <c r="F373" s="84">
        <v>0</v>
      </c>
      <c r="G373" s="68" t="s">
        <v>580</v>
      </c>
      <c r="H373" s="110">
        <f t="shared" si="49"/>
        <v>0</v>
      </c>
      <c r="I373" s="58"/>
    </row>
    <row r="374" spans="1:9" s="49" customFormat="1" ht="108">
      <c r="A374" s="98"/>
      <c r="B374" s="65">
        <v>300041549</v>
      </c>
      <c r="C374" s="50" t="s">
        <v>449</v>
      </c>
      <c r="D374" s="133" t="s">
        <v>219</v>
      </c>
      <c r="E374" s="134">
        <v>16</v>
      </c>
      <c r="F374" s="84">
        <v>0</v>
      </c>
      <c r="G374" s="68" t="s">
        <v>580</v>
      </c>
      <c r="H374" s="110">
        <f t="shared" si="49"/>
        <v>0</v>
      </c>
      <c r="I374" s="58"/>
    </row>
    <row r="375" spans="1:9" s="49" customFormat="1" ht="24">
      <c r="A375" s="98"/>
      <c r="B375" s="65" t="s">
        <v>450</v>
      </c>
      <c r="C375" s="50" t="s">
        <v>451</v>
      </c>
      <c r="D375" s="133" t="s">
        <v>92</v>
      </c>
      <c r="E375" s="134">
        <v>0.77</v>
      </c>
      <c r="F375" s="84">
        <v>0</v>
      </c>
      <c r="G375" s="68" t="s">
        <v>580</v>
      </c>
      <c r="H375" s="110">
        <f t="shared" si="49"/>
        <v>0</v>
      </c>
      <c r="I375" s="58"/>
    </row>
    <row r="376" spans="1:9" s="49" customFormat="1">
      <c r="A376" s="98"/>
      <c r="B376" s="65">
        <v>4091.01</v>
      </c>
      <c r="C376" s="50" t="s">
        <v>452</v>
      </c>
      <c r="D376" s="133" t="s">
        <v>57</v>
      </c>
      <c r="E376" s="134">
        <v>5.31</v>
      </c>
      <c r="F376" s="84">
        <v>0</v>
      </c>
      <c r="G376" s="68" t="s">
        <v>580</v>
      </c>
      <c r="H376" s="110">
        <f t="shared" si="49"/>
        <v>0</v>
      </c>
      <c r="I376" s="58"/>
    </row>
    <row r="377" spans="1:9" s="49" customFormat="1" ht="24">
      <c r="A377" s="98"/>
      <c r="B377" s="65">
        <v>4080.05</v>
      </c>
      <c r="C377" s="50" t="s">
        <v>453</v>
      </c>
      <c r="D377" s="133" t="s">
        <v>57</v>
      </c>
      <c r="E377" s="134">
        <v>12.09</v>
      </c>
      <c r="F377" s="84">
        <v>0</v>
      </c>
      <c r="G377" s="68" t="s">
        <v>580</v>
      </c>
      <c r="H377" s="110">
        <f t="shared" si="49"/>
        <v>0</v>
      </c>
      <c r="I377" s="58"/>
    </row>
    <row r="378" spans="1:9" s="49" customFormat="1" ht="48">
      <c r="A378" s="98"/>
      <c r="B378" s="65">
        <v>300005032</v>
      </c>
      <c r="C378" s="50" t="s">
        <v>454</v>
      </c>
      <c r="D378" s="133" t="s">
        <v>57</v>
      </c>
      <c r="E378" s="134">
        <v>4.9400000000000004</v>
      </c>
      <c r="F378" s="84">
        <v>0</v>
      </c>
      <c r="G378" s="68" t="s">
        <v>580</v>
      </c>
      <c r="H378" s="110">
        <f t="shared" si="49"/>
        <v>0</v>
      </c>
      <c r="I378" s="58"/>
    </row>
    <row r="379" spans="1:9" s="49" customFormat="1">
      <c r="A379" s="98"/>
      <c r="B379" s="158" t="s">
        <v>552</v>
      </c>
      <c r="C379" s="51" t="s">
        <v>455</v>
      </c>
      <c r="D379" s="133"/>
      <c r="E379" s="134"/>
      <c r="F379" s="84"/>
      <c r="G379" s="68"/>
      <c r="H379" s="87"/>
      <c r="I379" s="58"/>
    </row>
    <row r="380" spans="1:9" s="49" customFormat="1" ht="24">
      <c r="A380" s="98"/>
      <c r="B380" s="65" t="s">
        <v>450</v>
      </c>
      <c r="C380" s="50" t="s">
        <v>451</v>
      </c>
      <c r="D380" s="133" t="s">
        <v>92</v>
      </c>
      <c r="E380" s="134">
        <v>1.96</v>
      </c>
      <c r="F380" s="84">
        <v>0</v>
      </c>
      <c r="G380" s="68" t="s">
        <v>580</v>
      </c>
      <c r="H380" s="110">
        <f t="shared" ref="H380:H393" si="50">E380*F380</f>
        <v>0</v>
      </c>
      <c r="I380" s="58"/>
    </row>
    <row r="381" spans="1:9" s="49" customFormat="1" ht="24">
      <c r="A381" s="98"/>
      <c r="B381" s="65">
        <v>4080.05</v>
      </c>
      <c r="C381" s="50" t="s">
        <v>453</v>
      </c>
      <c r="D381" s="133" t="s">
        <v>57</v>
      </c>
      <c r="E381" s="134">
        <v>44.54</v>
      </c>
      <c r="F381" s="84">
        <v>0</v>
      </c>
      <c r="G381" s="68" t="s">
        <v>580</v>
      </c>
      <c r="H381" s="110">
        <f t="shared" si="50"/>
        <v>0</v>
      </c>
      <c r="I381" s="58"/>
    </row>
    <row r="382" spans="1:9" s="49" customFormat="1">
      <c r="A382" s="98"/>
      <c r="B382" s="65">
        <v>4091.01</v>
      </c>
      <c r="C382" s="50" t="s">
        <v>452</v>
      </c>
      <c r="D382" s="133" t="s">
        <v>57</v>
      </c>
      <c r="E382" s="134">
        <v>17.97</v>
      </c>
      <c r="F382" s="84">
        <v>0</v>
      </c>
      <c r="G382" s="68" t="s">
        <v>580</v>
      </c>
      <c r="H382" s="110">
        <f t="shared" si="50"/>
        <v>0</v>
      </c>
      <c r="I382" s="58"/>
    </row>
    <row r="383" spans="1:9" s="49" customFormat="1" ht="84">
      <c r="A383" s="98"/>
      <c r="B383" s="65">
        <v>300076869</v>
      </c>
      <c r="C383" s="50" t="s">
        <v>456</v>
      </c>
      <c r="D383" s="133" t="s">
        <v>57</v>
      </c>
      <c r="E383" s="134">
        <v>6.11</v>
      </c>
      <c r="F383" s="84">
        <v>0</v>
      </c>
      <c r="G383" s="68" t="s">
        <v>580</v>
      </c>
      <c r="H383" s="110">
        <f t="shared" si="50"/>
        <v>0</v>
      </c>
      <c r="I383" s="58"/>
    </row>
    <row r="384" spans="1:9" s="49" customFormat="1" ht="60">
      <c r="A384" s="98"/>
      <c r="B384" s="65" t="s">
        <v>457</v>
      </c>
      <c r="C384" s="50" t="s">
        <v>458</v>
      </c>
      <c r="D384" s="133" t="s">
        <v>219</v>
      </c>
      <c r="E384" s="134">
        <v>5</v>
      </c>
      <c r="F384" s="84">
        <v>0</v>
      </c>
      <c r="G384" s="68" t="s">
        <v>580</v>
      </c>
      <c r="H384" s="110">
        <f t="shared" si="50"/>
        <v>0</v>
      </c>
      <c r="I384" s="58"/>
    </row>
    <row r="385" spans="1:9" s="49" customFormat="1" ht="24">
      <c r="A385" s="98"/>
      <c r="B385" s="65" t="s">
        <v>459</v>
      </c>
      <c r="C385" s="50" t="s">
        <v>460</v>
      </c>
      <c r="D385" s="133" t="s">
        <v>232</v>
      </c>
      <c r="E385" s="134">
        <v>59.19</v>
      </c>
      <c r="F385" s="84">
        <v>0</v>
      </c>
      <c r="G385" s="68" t="s">
        <v>580</v>
      </c>
      <c r="H385" s="110">
        <f t="shared" si="50"/>
        <v>0</v>
      </c>
      <c r="I385" s="58"/>
    </row>
    <row r="386" spans="1:9" s="49" customFormat="1" ht="24">
      <c r="A386" s="98"/>
      <c r="B386" s="65" t="s">
        <v>444</v>
      </c>
      <c r="C386" s="50" t="s">
        <v>445</v>
      </c>
      <c r="D386" s="133" t="s">
        <v>232</v>
      </c>
      <c r="E386" s="134">
        <v>6.6</v>
      </c>
      <c r="F386" s="84">
        <v>0</v>
      </c>
      <c r="G386" s="68" t="s">
        <v>580</v>
      </c>
      <c r="H386" s="110">
        <f t="shared" si="50"/>
        <v>0</v>
      </c>
      <c r="I386" s="58"/>
    </row>
    <row r="387" spans="1:9" s="49" customFormat="1" ht="24">
      <c r="A387" s="98"/>
      <c r="B387" s="65" t="s">
        <v>461</v>
      </c>
      <c r="C387" s="50" t="s">
        <v>462</v>
      </c>
      <c r="D387" s="133" t="s">
        <v>232</v>
      </c>
      <c r="E387" s="134">
        <v>5.57</v>
      </c>
      <c r="F387" s="84">
        <v>0</v>
      </c>
      <c r="G387" s="68" t="s">
        <v>580</v>
      </c>
      <c r="H387" s="110">
        <f t="shared" si="50"/>
        <v>0</v>
      </c>
      <c r="I387" s="58"/>
    </row>
    <row r="388" spans="1:9" s="49" customFormat="1" ht="24">
      <c r="A388" s="98"/>
      <c r="B388" s="65">
        <v>300011691</v>
      </c>
      <c r="C388" s="50" t="s">
        <v>463</v>
      </c>
      <c r="D388" s="133" t="s">
        <v>219</v>
      </c>
      <c r="E388" s="134">
        <v>6</v>
      </c>
      <c r="F388" s="84">
        <v>0</v>
      </c>
      <c r="G388" s="68" t="s">
        <v>580</v>
      </c>
      <c r="H388" s="110">
        <f t="shared" si="50"/>
        <v>0</v>
      </c>
      <c r="I388" s="58"/>
    </row>
    <row r="389" spans="1:9" s="49" customFormat="1" ht="24">
      <c r="A389" s="98"/>
      <c r="B389" s="65" t="s">
        <v>464</v>
      </c>
      <c r="C389" s="50" t="s">
        <v>465</v>
      </c>
      <c r="D389" s="133" t="s">
        <v>219</v>
      </c>
      <c r="E389" s="134">
        <v>6</v>
      </c>
      <c r="F389" s="84">
        <v>0</v>
      </c>
      <c r="G389" s="68" t="s">
        <v>580</v>
      </c>
      <c r="H389" s="110">
        <f t="shared" si="50"/>
        <v>0</v>
      </c>
      <c r="I389" s="58"/>
    </row>
    <row r="390" spans="1:9" s="49" customFormat="1" ht="24">
      <c r="A390" s="98"/>
      <c r="B390" s="65" t="s">
        <v>466</v>
      </c>
      <c r="C390" s="50" t="s">
        <v>467</v>
      </c>
      <c r="D390" s="133" t="s">
        <v>219</v>
      </c>
      <c r="E390" s="134">
        <v>1</v>
      </c>
      <c r="F390" s="84">
        <v>0</v>
      </c>
      <c r="G390" s="68" t="s">
        <v>580</v>
      </c>
      <c r="H390" s="110">
        <f t="shared" si="50"/>
        <v>0</v>
      </c>
      <c r="I390" s="58"/>
    </row>
    <row r="391" spans="1:9" s="49" customFormat="1" ht="24">
      <c r="A391" s="98"/>
      <c r="B391" s="65" t="s">
        <v>468</v>
      </c>
      <c r="C391" s="50" t="s">
        <v>469</v>
      </c>
      <c r="D391" s="133" t="s">
        <v>219</v>
      </c>
      <c r="E391" s="134">
        <v>3</v>
      </c>
      <c r="F391" s="84">
        <v>0</v>
      </c>
      <c r="G391" s="68" t="s">
        <v>580</v>
      </c>
      <c r="H391" s="110">
        <f t="shared" si="50"/>
        <v>0</v>
      </c>
      <c r="I391" s="58"/>
    </row>
    <row r="392" spans="1:9" s="49" customFormat="1" ht="96">
      <c r="A392" s="98"/>
      <c r="B392" s="65">
        <v>300042829</v>
      </c>
      <c r="C392" s="50" t="s">
        <v>470</v>
      </c>
      <c r="D392" s="133" t="s">
        <v>219</v>
      </c>
      <c r="E392" s="134">
        <v>6</v>
      </c>
      <c r="F392" s="84">
        <v>0</v>
      </c>
      <c r="G392" s="68" t="s">
        <v>580</v>
      </c>
      <c r="H392" s="110">
        <f t="shared" si="50"/>
        <v>0</v>
      </c>
      <c r="I392" s="58"/>
    </row>
    <row r="393" spans="1:9" s="49" customFormat="1" ht="36">
      <c r="A393" s="98"/>
      <c r="B393" s="65">
        <v>300002263</v>
      </c>
      <c r="C393" s="50" t="s">
        <v>471</v>
      </c>
      <c r="D393" s="133" t="s">
        <v>57</v>
      </c>
      <c r="E393" s="134">
        <v>2.94</v>
      </c>
      <c r="F393" s="84">
        <v>0</v>
      </c>
      <c r="G393" s="68" t="s">
        <v>580</v>
      </c>
      <c r="H393" s="110">
        <f t="shared" si="50"/>
        <v>0</v>
      </c>
      <c r="I393" s="58"/>
    </row>
    <row r="394" spans="1:9" s="49" customFormat="1">
      <c r="A394" s="98"/>
      <c r="B394" s="158" t="s">
        <v>553</v>
      </c>
      <c r="C394" s="51" t="s">
        <v>472</v>
      </c>
      <c r="D394" s="133"/>
      <c r="E394" s="134"/>
      <c r="F394" s="84"/>
      <c r="G394" s="68"/>
      <c r="H394" s="87"/>
      <c r="I394" s="58"/>
    </row>
    <row r="395" spans="1:9" s="49" customFormat="1" ht="24">
      <c r="A395" s="98"/>
      <c r="B395" s="65" t="s">
        <v>450</v>
      </c>
      <c r="C395" s="50" t="s">
        <v>451</v>
      </c>
      <c r="D395" s="133" t="s">
        <v>92</v>
      </c>
      <c r="E395" s="134">
        <v>0.33</v>
      </c>
      <c r="F395" s="84">
        <v>0</v>
      </c>
      <c r="G395" s="68" t="s">
        <v>580</v>
      </c>
      <c r="H395" s="110">
        <f t="shared" ref="H395:H403" si="51">E395*F395</f>
        <v>0</v>
      </c>
      <c r="I395" s="58"/>
    </row>
    <row r="396" spans="1:9" s="49" customFormat="1" ht="24">
      <c r="A396" s="98"/>
      <c r="B396" s="65">
        <v>4080.05</v>
      </c>
      <c r="C396" s="50" t="s">
        <v>453</v>
      </c>
      <c r="D396" s="133" t="s">
        <v>57</v>
      </c>
      <c r="E396" s="134">
        <v>5.35</v>
      </c>
      <c r="F396" s="84">
        <v>0</v>
      </c>
      <c r="G396" s="68" t="s">
        <v>580</v>
      </c>
      <c r="H396" s="110">
        <f t="shared" si="51"/>
        <v>0</v>
      </c>
      <c r="I396" s="58"/>
    </row>
    <row r="397" spans="1:9" s="49" customFormat="1">
      <c r="A397" s="98"/>
      <c r="B397" s="65">
        <v>300002020</v>
      </c>
      <c r="C397" s="50" t="s">
        <v>473</v>
      </c>
      <c r="D397" s="133" t="s">
        <v>278</v>
      </c>
      <c r="E397" s="134">
        <v>14.06</v>
      </c>
      <c r="F397" s="84">
        <v>0</v>
      </c>
      <c r="G397" s="68" t="s">
        <v>580</v>
      </c>
      <c r="H397" s="110">
        <f t="shared" si="51"/>
        <v>0</v>
      </c>
      <c r="I397" s="58"/>
    </row>
    <row r="398" spans="1:9" s="49" customFormat="1">
      <c r="A398" s="98"/>
      <c r="B398" s="65">
        <v>4091.01</v>
      </c>
      <c r="C398" s="50" t="s">
        <v>452</v>
      </c>
      <c r="D398" s="133" t="s">
        <v>57</v>
      </c>
      <c r="E398" s="134">
        <v>1.2</v>
      </c>
      <c r="F398" s="84">
        <v>0</v>
      </c>
      <c r="G398" s="68" t="s">
        <v>580</v>
      </c>
      <c r="H398" s="110">
        <f t="shared" si="51"/>
        <v>0</v>
      </c>
      <c r="I398" s="58"/>
    </row>
    <row r="399" spans="1:9" s="49" customFormat="1" ht="24">
      <c r="A399" s="98"/>
      <c r="B399" s="65" t="s">
        <v>474</v>
      </c>
      <c r="C399" s="50" t="s">
        <v>475</v>
      </c>
      <c r="D399" s="133" t="s">
        <v>232</v>
      </c>
      <c r="E399" s="134">
        <v>5.65</v>
      </c>
      <c r="F399" s="84">
        <v>0</v>
      </c>
      <c r="G399" s="68" t="s">
        <v>580</v>
      </c>
      <c r="H399" s="110">
        <f t="shared" si="51"/>
        <v>0</v>
      </c>
      <c r="I399" s="58"/>
    </row>
    <row r="400" spans="1:9" s="49" customFormat="1" ht="48">
      <c r="A400" s="98"/>
      <c r="B400" s="65">
        <v>300005032</v>
      </c>
      <c r="C400" s="50" t="s">
        <v>454</v>
      </c>
      <c r="D400" s="133" t="s">
        <v>57</v>
      </c>
      <c r="E400" s="134">
        <v>1.71</v>
      </c>
      <c r="F400" s="84">
        <v>0</v>
      </c>
      <c r="G400" s="68" t="s">
        <v>580</v>
      </c>
      <c r="H400" s="110">
        <f t="shared" si="51"/>
        <v>0</v>
      </c>
      <c r="I400" s="58"/>
    </row>
    <row r="401" spans="1:9" s="49" customFormat="1" ht="60">
      <c r="A401" s="98"/>
      <c r="B401" s="65">
        <v>300072344</v>
      </c>
      <c r="C401" s="50" t="s">
        <v>400</v>
      </c>
      <c r="D401" s="133" t="s">
        <v>92</v>
      </c>
      <c r="E401" s="134">
        <v>18.55</v>
      </c>
      <c r="F401" s="84">
        <v>0</v>
      </c>
      <c r="G401" s="68" t="s">
        <v>580</v>
      </c>
      <c r="H401" s="110">
        <f t="shared" si="51"/>
        <v>0</v>
      </c>
      <c r="I401" s="58"/>
    </row>
    <row r="402" spans="1:9" s="49" customFormat="1" ht="36">
      <c r="A402" s="98"/>
      <c r="B402" s="65">
        <v>300042879</v>
      </c>
      <c r="C402" s="50" t="s">
        <v>402</v>
      </c>
      <c r="D402" s="133" t="s">
        <v>92</v>
      </c>
      <c r="E402" s="134">
        <v>8.6300000000000008</v>
      </c>
      <c r="F402" s="84">
        <v>0</v>
      </c>
      <c r="G402" s="68" t="s">
        <v>580</v>
      </c>
      <c r="H402" s="110">
        <f t="shared" si="51"/>
        <v>0</v>
      </c>
      <c r="I402" s="58"/>
    </row>
    <row r="403" spans="1:9" s="49" customFormat="1" ht="36">
      <c r="A403" s="98"/>
      <c r="B403" s="65">
        <v>300072115</v>
      </c>
      <c r="C403" s="50" t="s">
        <v>476</v>
      </c>
      <c r="D403" s="133" t="s">
        <v>92</v>
      </c>
      <c r="E403" s="134">
        <v>0.04</v>
      </c>
      <c r="F403" s="84">
        <v>0</v>
      </c>
      <c r="G403" s="68" t="s">
        <v>580</v>
      </c>
      <c r="H403" s="110">
        <f t="shared" si="51"/>
        <v>0</v>
      </c>
      <c r="I403" s="58"/>
    </row>
    <row r="404" spans="1:9" s="49" customFormat="1">
      <c r="A404" s="98"/>
      <c r="B404" s="65"/>
      <c r="C404" s="50"/>
      <c r="D404" s="133"/>
      <c r="E404" s="134"/>
      <c r="F404" s="109"/>
      <c r="G404" s="82" t="s">
        <v>477</v>
      </c>
      <c r="H404" s="88">
        <f>SUM(H357:H403)</f>
        <v>0</v>
      </c>
      <c r="I404" s="58"/>
    </row>
    <row r="405" spans="1:9">
      <c r="A405" s="44"/>
      <c r="B405" s="90"/>
      <c r="C405" s="71"/>
      <c r="D405" s="70"/>
      <c r="E405" s="67"/>
      <c r="F405" s="92"/>
      <c r="G405" s="91"/>
      <c r="H405" s="123"/>
    </row>
    <row r="406" spans="1:9">
      <c r="A406" s="44"/>
      <c r="B406" s="90"/>
      <c r="C406" s="71"/>
      <c r="D406" s="70"/>
      <c r="E406" s="67"/>
      <c r="F406" s="92"/>
      <c r="G406" s="93" t="s">
        <v>575</v>
      </c>
      <c r="H406" s="88">
        <f>H241+H247+H287+H321+H354+H404</f>
        <v>0</v>
      </c>
    </row>
    <row r="407" spans="1:9">
      <c r="A407" s="44"/>
      <c r="B407" s="90"/>
      <c r="C407" s="71"/>
      <c r="D407" s="70"/>
      <c r="E407" s="67"/>
      <c r="F407" s="92"/>
      <c r="G407" s="94"/>
      <c r="H407" s="123"/>
    </row>
    <row r="408" spans="1:9" ht="15" customHeight="1">
      <c r="A408" s="44"/>
      <c r="B408" s="90"/>
      <c r="C408" s="71"/>
      <c r="D408" s="70"/>
      <c r="E408" s="163" t="s">
        <v>578</v>
      </c>
      <c r="F408" s="164"/>
      <c r="G408" s="165"/>
      <c r="H408" s="88">
        <f>(H67+H406)</f>
        <v>0</v>
      </c>
    </row>
  </sheetData>
  <autoFilter ref="B1:B408" xr:uid="{00000000-0009-0000-0000-000000000000}"/>
  <mergeCells count="17">
    <mergeCell ref="A1:H1"/>
    <mergeCell ref="A2:H2"/>
    <mergeCell ref="A3:H3"/>
    <mergeCell ref="A6:C6"/>
    <mergeCell ref="A8:C9"/>
    <mergeCell ref="D8:E9"/>
    <mergeCell ref="E408:G408"/>
    <mergeCell ref="F12:G13"/>
    <mergeCell ref="H12:H13"/>
    <mergeCell ref="A7:B7"/>
    <mergeCell ref="D6:F7"/>
    <mergeCell ref="A10:H11"/>
    <mergeCell ref="A12:A14"/>
    <mergeCell ref="B12:B14"/>
    <mergeCell ref="C12:C14"/>
    <mergeCell ref="D12:D14"/>
    <mergeCell ref="E12:E14"/>
  </mergeCells>
  <conditionalFormatting sqref="B54:D60 B65:D68 B38:D40 B43:D49 B17:D34">
    <cfRule type="expression" dxfId="45" priority="6214">
      <formula>$E17="CANCELADO"</formula>
    </cfRule>
  </conditionalFormatting>
  <conditionalFormatting sqref="B54:D60 B65:D68 B38:D40 B43:D49 B17:D34">
    <cfRule type="expression" dxfId="44" priority="6211">
      <formula>$E17="No usar"</formula>
    </cfRule>
  </conditionalFormatting>
  <conditionalFormatting sqref="D54:D60 D65:D68 D38:D40 D43:D49 D17:D34">
    <cfRule type="expression" dxfId="43" priority="6230">
      <formula>$E17="V"</formula>
    </cfRule>
  </conditionalFormatting>
  <conditionalFormatting sqref="A16:B16 D16">
    <cfRule type="expression" dxfId="42" priority="516">
      <formula>$E16="CANCELADO"</formula>
    </cfRule>
  </conditionalFormatting>
  <conditionalFormatting sqref="A16:B16 D16">
    <cfRule type="expression" dxfId="41" priority="515">
      <formula>$E16="No usar"</formula>
    </cfRule>
  </conditionalFormatting>
  <conditionalFormatting sqref="D16">
    <cfRule type="expression" dxfId="40" priority="517">
      <formula>$E16="V"</formula>
    </cfRule>
  </conditionalFormatting>
  <conditionalFormatting sqref="C276:D276">
    <cfRule type="expression" dxfId="33" priority="405">
      <formula>$E276="CANCELADO"</formula>
    </cfRule>
  </conditionalFormatting>
  <conditionalFormatting sqref="D276">
    <cfRule type="expression" dxfId="32" priority="404">
      <formula>$E276="V"</formula>
    </cfRule>
  </conditionalFormatting>
  <conditionalFormatting sqref="C276:D276">
    <cfRule type="expression" dxfId="31" priority="403">
      <formula>$E276="No usar"</formula>
    </cfRule>
  </conditionalFormatting>
  <conditionalFormatting sqref="B276">
    <cfRule type="expression" dxfId="7" priority="376">
      <formula>$E276="CANCELADO"</formula>
    </cfRule>
  </conditionalFormatting>
  <conditionalFormatting sqref="B276">
    <cfRule type="expression" dxfId="6" priority="375">
      <formula>$E276="No usar"</formula>
    </cfRule>
  </conditionalFormatting>
  <conditionalFormatting sqref="B50:D50">
    <cfRule type="expression" dxfId="5" priority="24">
      <formula>$E50="CANCELADO"</formula>
    </cfRule>
  </conditionalFormatting>
  <conditionalFormatting sqref="D50">
    <cfRule type="expression" dxfId="4" priority="23">
      <formula>$E50="V"</formula>
    </cfRule>
  </conditionalFormatting>
  <conditionalFormatting sqref="B50:D50">
    <cfRule type="expression" dxfId="3" priority="22">
      <formula>$E50="No usar"</formula>
    </cfRule>
  </conditionalFormatting>
  <conditionalFormatting sqref="B61:D61">
    <cfRule type="expression" dxfId="2" priority="21">
      <formula>$E61="CANCELADO"</formula>
    </cfRule>
  </conditionalFormatting>
  <conditionalFormatting sqref="D61">
    <cfRule type="expression" dxfId="1" priority="20">
      <formula>$E61="V"</formula>
    </cfRule>
  </conditionalFormatting>
  <conditionalFormatting sqref="B61:D61">
    <cfRule type="expression" dxfId="0" priority="19">
      <formula>$E61="No usar"</formula>
    </cfRule>
  </conditionalFormatting>
  <printOptions horizontalCentered="1"/>
  <pageMargins left="0.23622047244094491" right="0.23622047244094491" top="0.23622047244094491" bottom="0.23622047244094491" header="2.42" footer="0"/>
  <pageSetup scale="73" orientation="landscape" r:id="rId1"/>
  <headerFooter>
    <oddHeader>&amp;R&amp;10&amp;P&amp;K00+000-------&amp;K01+000   
&amp;N&amp;K00+000-------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97"/>
  <sheetViews>
    <sheetView topLeftCell="A11" workbookViewId="0">
      <selection activeCell="J36" sqref="J36"/>
    </sheetView>
  </sheetViews>
  <sheetFormatPr baseColWidth="10" defaultColWidth="11.42578125" defaultRowHeight="12.75"/>
  <cols>
    <col min="1" max="1" width="13.5703125" style="1" customWidth="1"/>
    <col min="2" max="2" width="57.42578125" style="1" customWidth="1"/>
    <col min="3" max="3" width="8.42578125" style="1" customWidth="1"/>
    <col min="4" max="4" width="9" style="1" customWidth="1"/>
    <col min="5" max="5" width="10.28515625" style="1" customWidth="1"/>
    <col min="6" max="6" width="20" style="1" customWidth="1"/>
    <col min="7" max="7" width="14.85546875" style="1" bestFit="1" customWidth="1"/>
    <col min="8" max="256" width="11.42578125" style="1"/>
    <col min="257" max="257" width="13.5703125" style="1" customWidth="1"/>
    <col min="258" max="258" width="57.42578125" style="1" customWidth="1"/>
    <col min="259" max="259" width="8.42578125" style="1" customWidth="1"/>
    <col min="260" max="260" width="9" style="1" customWidth="1"/>
    <col min="261" max="261" width="10.28515625" style="1" customWidth="1"/>
    <col min="262" max="262" width="20" style="1" customWidth="1"/>
    <col min="263" max="512" width="11.42578125" style="1"/>
    <col min="513" max="513" width="13.5703125" style="1" customWidth="1"/>
    <col min="514" max="514" width="57.42578125" style="1" customWidth="1"/>
    <col min="515" max="515" width="8.42578125" style="1" customWidth="1"/>
    <col min="516" max="516" width="9" style="1" customWidth="1"/>
    <col min="517" max="517" width="10.28515625" style="1" customWidth="1"/>
    <col min="518" max="518" width="20" style="1" customWidth="1"/>
    <col min="519" max="768" width="11.42578125" style="1"/>
    <col min="769" max="769" width="13.5703125" style="1" customWidth="1"/>
    <col min="770" max="770" width="57.42578125" style="1" customWidth="1"/>
    <col min="771" max="771" width="8.42578125" style="1" customWidth="1"/>
    <col min="772" max="772" width="9" style="1" customWidth="1"/>
    <col min="773" max="773" width="10.28515625" style="1" customWidth="1"/>
    <col min="774" max="774" width="20" style="1" customWidth="1"/>
    <col min="775" max="1024" width="11.42578125" style="1"/>
    <col min="1025" max="1025" width="13.5703125" style="1" customWidth="1"/>
    <col min="1026" max="1026" width="57.42578125" style="1" customWidth="1"/>
    <col min="1027" max="1027" width="8.42578125" style="1" customWidth="1"/>
    <col min="1028" max="1028" width="9" style="1" customWidth="1"/>
    <col min="1029" max="1029" width="10.28515625" style="1" customWidth="1"/>
    <col min="1030" max="1030" width="20" style="1" customWidth="1"/>
    <col min="1031" max="1280" width="11.42578125" style="1"/>
    <col min="1281" max="1281" width="13.5703125" style="1" customWidth="1"/>
    <col min="1282" max="1282" width="57.42578125" style="1" customWidth="1"/>
    <col min="1283" max="1283" width="8.42578125" style="1" customWidth="1"/>
    <col min="1284" max="1284" width="9" style="1" customWidth="1"/>
    <col min="1285" max="1285" width="10.28515625" style="1" customWidth="1"/>
    <col min="1286" max="1286" width="20" style="1" customWidth="1"/>
    <col min="1287" max="1536" width="11.42578125" style="1"/>
    <col min="1537" max="1537" width="13.5703125" style="1" customWidth="1"/>
    <col min="1538" max="1538" width="57.42578125" style="1" customWidth="1"/>
    <col min="1539" max="1539" width="8.42578125" style="1" customWidth="1"/>
    <col min="1540" max="1540" width="9" style="1" customWidth="1"/>
    <col min="1541" max="1541" width="10.28515625" style="1" customWidth="1"/>
    <col min="1542" max="1542" width="20" style="1" customWidth="1"/>
    <col min="1543" max="1792" width="11.42578125" style="1"/>
    <col min="1793" max="1793" width="13.5703125" style="1" customWidth="1"/>
    <col min="1794" max="1794" width="57.42578125" style="1" customWidth="1"/>
    <col min="1795" max="1795" width="8.42578125" style="1" customWidth="1"/>
    <col min="1796" max="1796" width="9" style="1" customWidth="1"/>
    <col min="1797" max="1797" width="10.28515625" style="1" customWidth="1"/>
    <col min="1798" max="1798" width="20" style="1" customWidth="1"/>
    <col min="1799" max="2048" width="11.42578125" style="1"/>
    <col min="2049" max="2049" width="13.5703125" style="1" customWidth="1"/>
    <col min="2050" max="2050" width="57.42578125" style="1" customWidth="1"/>
    <col min="2051" max="2051" width="8.42578125" style="1" customWidth="1"/>
    <col min="2052" max="2052" width="9" style="1" customWidth="1"/>
    <col min="2053" max="2053" width="10.28515625" style="1" customWidth="1"/>
    <col min="2054" max="2054" width="20" style="1" customWidth="1"/>
    <col min="2055" max="2304" width="11.42578125" style="1"/>
    <col min="2305" max="2305" width="13.5703125" style="1" customWidth="1"/>
    <col min="2306" max="2306" width="57.42578125" style="1" customWidth="1"/>
    <col min="2307" max="2307" width="8.42578125" style="1" customWidth="1"/>
    <col min="2308" max="2308" width="9" style="1" customWidth="1"/>
    <col min="2309" max="2309" width="10.28515625" style="1" customWidth="1"/>
    <col min="2310" max="2310" width="20" style="1" customWidth="1"/>
    <col min="2311" max="2560" width="11.42578125" style="1"/>
    <col min="2561" max="2561" width="13.5703125" style="1" customWidth="1"/>
    <col min="2562" max="2562" width="57.42578125" style="1" customWidth="1"/>
    <col min="2563" max="2563" width="8.42578125" style="1" customWidth="1"/>
    <col min="2564" max="2564" width="9" style="1" customWidth="1"/>
    <col min="2565" max="2565" width="10.28515625" style="1" customWidth="1"/>
    <col min="2566" max="2566" width="20" style="1" customWidth="1"/>
    <col min="2567" max="2816" width="11.42578125" style="1"/>
    <col min="2817" max="2817" width="13.5703125" style="1" customWidth="1"/>
    <col min="2818" max="2818" width="57.42578125" style="1" customWidth="1"/>
    <col min="2819" max="2819" width="8.42578125" style="1" customWidth="1"/>
    <col min="2820" max="2820" width="9" style="1" customWidth="1"/>
    <col min="2821" max="2821" width="10.28515625" style="1" customWidth="1"/>
    <col min="2822" max="2822" width="20" style="1" customWidth="1"/>
    <col min="2823" max="3072" width="11.42578125" style="1"/>
    <col min="3073" max="3073" width="13.5703125" style="1" customWidth="1"/>
    <col min="3074" max="3074" width="57.42578125" style="1" customWidth="1"/>
    <col min="3075" max="3075" width="8.42578125" style="1" customWidth="1"/>
    <col min="3076" max="3076" width="9" style="1" customWidth="1"/>
    <col min="3077" max="3077" width="10.28515625" style="1" customWidth="1"/>
    <col min="3078" max="3078" width="20" style="1" customWidth="1"/>
    <col min="3079" max="3328" width="11.42578125" style="1"/>
    <col min="3329" max="3329" width="13.5703125" style="1" customWidth="1"/>
    <col min="3330" max="3330" width="57.42578125" style="1" customWidth="1"/>
    <col min="3331" max="3331" width="8.42578125" style="1" customWidth="1"/>
    <col min="3332" max="3332" width="9" style="1" customWidth="1"/>
    <col min="3333" max="3333" width="10.28515625" style="1" customWidth="1"/>
    <col min="3334" max="3334" width="20" style="1" customWidth="1"/>
    <col min="3335" max="3584" width="11.42578125" style="1"/>
    <col min="3585" max="3585" width="13.5703125" style="1" customWidth="1"/>
    <col min="3586" max="3586" width="57.42578125" style="1" customWidth="1"/>
    <col min="3587" max="3587" width="8.42578125" style="1" customWidth="1"/>
    <col min="3588" max="3588" width="9" style="1" customWidth="1"/>
    <col min="3589" max="3589" width="10.28515625" style="1" customWidth="1"/>
    <col min="3590" max="3590" width="20" style="1" customWidth="1"/>
    <col min="3591" max="3840" width="11.42578125" style="1"/>
    <col min="3841" max="3841" width="13.5703125" style="1" customWidth="1"/>
    <col min="3842" max="3842" width="57.42578125" style="1" customWidth="1"/>
    <col min="3843" max="3843" width="8.42578125" style="1" customWidth="1"/>
    <col min="3844" max="3844" width="9" style="1" customWidth="1"/>
    <col min="3845" max="3845" width="10.28515625" style="1" customWidth="1"/>
    <col min="3846" max="3846" width="20" style="1" customWidth="1"/>
    <col min="3847" max="4096" width="11.42578125" style="1"/>
    <col min="4097" max="4097" width="13.5703125" style="1" customWidth="1"/>
    <col min="4098" max="4098" width="57.42578125" style="1" customWidth="1"/>
    <col min="4099" max="4099" width="8.42578125" style="1" customWidth="1"/>
    <col min="4100" max="4100" width="9" style="1" customWidth="1"/>
    <col min="4101" max="4101" width="10.28515625" style="1" customWidth="1"/>
    <col min="4102" max="4102" width="20" style="1" customWidth="1"/>
    <col min="4103" max="4352" width="11.42578125" style="1"/>
    <col min="4353" max="4353" width="13.5703125" style="1" customWidth="1"/>
    <col min="4354" max="4354" width="57.42578125" style="1" customWidth="1"/>
    <col min="4355" max="4355" width="8.42578125" style="1" customWidth="1"/>
    <col min="4356" max="4356" width="9" style="1" customWidth="1"/>
    <col min="4357" max="4357" width="10.28515625" style="1" customWidth="1"/>
    <col min="4358" max="4358" width="20" style="1" customWidth="1"/>
    <col min="4359" max="4608" width="11.42578125" style="1"/>
    <col min="4609" max="4609" width="13.5703125" style="1" customWidth="1"/>
    <col min="4610" max="4610" width="57.42578125" style="1" customWidth="1"/>
    <col min="4611" max="4611" width="8.42578125" style="1" customWidth="1"/>
    <col min="4612" max="4612" width="9" style="1" customWidth="1"/>
    <col min="4613" max="4613" width="10.28515625" style="1" customWidth="1"/>
    <col min="4614" max="4614" width="20" style="1" customWidth="1"/>
    <col min="4615" max="4864" width="11.42578125" style="1"/>
    <col min="4865" max="4865" width="13.5703125" style="1" customWidth="1"/>
    <col min="4866" max="4866" width="57.42578125" style="1" customWidth="1"/>
    <col min="4867" max="4867" width="8.42578125" style="1" customWidth="1"/>
    <col min="4868" max="4868" width="9" style="1" customWidth="1"/>
    <col min="4869" max="4869" width="10.28515625" style="1" customWidth="1"/>
    <col min="4870" max="4870" width="20" style="1" customWidth="1"/>
    <col min="4871" max="5120" width="11.42578125" style="1"/>
    <col min="5121" max="5121" width="13.5703125" style="1" customWidth="1"/>
    <col min="5122" max="5122" width="57.42578125" style="1" customWidth="1"/>
    <col min="5123" max="5123" width="8.42578125" style="1" customWidth="1"/>
    <col min="5124" max="5124" width="9" style="1" customWidth="1"/>
    <col min="5125" max="5125" width="10.28515625" style="1" customWidth="1"/>
    <col min="5126" max="5126" width="20" style="1" customWidth="1"/>
    <col min="5127" max="5376" width="11.42578125" style="1"/>
    <col min="5377" max="5377" width="13.5703125" style="1" customWidth="1"/>
    <col min="5378" max="5378" width="57.42578125" style="1" customWidth="1"/>
    <col min="5379" max="5379" width="8.42578125" style="1" customWidth="1"/>
    <col min="5380" max="5380" width="9" style="1" customWidth="1"/>
    <col min="5381" max="5381" width="10.28515625" style="1" customWidth="1"/>
    <col min="5382" max="5382" width="20" style="1" customWidth="1"/>
    <col min="5383" max="5632" width="11.42578125" style="1"/>
    <col min="5633" max="5633" width="13.5703125" style="1" customWidth="1"/>
    <col min="5634" max="5634" width="57.42578125" style="1" customWidth="1"/>
    <col min="5635" max="5635" width="8.42578125" style="1" customWidth="1"/>
    <col min="5636" max="5636" width="9" style="1" customWidth="1"/>
    <col min="5637" max="5637" width="10.28515625" style="1" customWidth="1"/>
    <col min="5638" max="5638" width="20" style="1" customWidth="1"/>
    <col min="5639" max="5888" width="11.42578125" style="1"/>
    <col min="5889" max="5889" width="13.5703125" style="1" customWidth="1"/>
    <col min="5890" max="5890" width="57.42578125" style="1" customWidth="1"/>
    <col min="5891" max="5891" width="8.42578125" style="1" customWidth="1"/>
    <col min="5892" max="5892" width="9" style="1" customWidth="1"/>
    <col min="5893" max="5893" width="10.28515625" style="1" customWidth="1"/>
    <col min="5894" max="5894" width="20" style="1" customWidth="1"/>
    <col min="5895" max="6144" width="11.42578125" style="1"/>
    <col min="6145" max="6145" width="13.5703125" style="1" customWidth="1"/>
    <col min="6146" max="6146" width="57.42578125" style="1" customWidth="1"/>
    <col min="6147" max="6147" width="8.42578125" style="1" customWidth="1"/>
    <col min="6148" max="6148" width="9" style="1" customWidth="1"/>
    <col min="6149" max="6149" width="10.28515625" style="1" customWidth="1"/>
    <col min="6150" max="6150" width="20" style="1" customWidth="1"/>
    <col min="6151" max="6400" width="11.42578125" style="1"/>
    <col min="6401" max="6401" width="13.5703125" style="1" customWidth="1"/>
    <col min="6402" max="6402" width="57.42578125" style="1" customWidth="1"/>
    <col min="6403" max="6403" width="8.42578125" style="1" customWidth="1"/>
    <col min="6404" max="6404" width="9" style="1" customWidth="1"/>
    <col min="6405" max="6405" width="10.28515625" style="1" customWidth="1"/>
    <col min="6406" max="6406" width="20" style="1" customWidth="1"/>
    <col min="6407" max="6656" width="11.42578125" style="1"/>
    <col min="6657" max="6657" width="13.5703125" style="1" customWidth="1"/>
    <col min="6658" max="6658" width="57.42578125" style="1" customWidth="1"/>
    <col min="6659" max="6659" width="8.42578125" style="1" customWidth="1"/>
    <col min="6660" max="6660" width="9" style="1" customWidth="1"/>
    <col min="6661" max="6661" width="10.28515625" style="1" customWidth="1"/>
    <col min="6662" max="6662" width="20" style="1" customWidth="1"/>
    <col min="6663" max="6912" width="11.42578125" style="1"/>
    <col min="6913" max="6913" width="13.5703125" style="1" customWidth="1"/>
    <col min="6914" max="6914" width="57.42578125" style="1" customWidth="1"/>
    <col min="6915" max="6915" width="8.42578125" style="1" customWidth="1"/>
    <col min="6916" max="6916" width="9" style="1" customWidth="1"/>
    <col min="6917" max="6917" width="10.28515625" style="1" customWidth="1"/>
    <col min="6918" max="6918" width="20" style="1" customWidth="1"/>
    <col min="6919" max="7168" width="11.42578125" style="1"/>
    <col min="7169" max="7169" width="13.5703125" style="1" customWidth="1"/>
    <col min="7170" max="7170" width="57.42578125" style="1" customWidth="1"/>
    <col min="7171" max="7171" width="8.42578125" style="1" customWidth="1"/>
    <col min="7172" max="7172" width="9" style="1" customWidth="1"/>
    <col min="7173" max="7173" width="10.28515625" style="1" customWidth="1"/>
    <col min="7174" max="7174" width="20" style="1" customWidth="1"/>
    <col min="7175" max="7424" width="11.42578125" style="1"/>
    <col min="7425" max="7425" width="13.5703125" style="1" customWidth="1"/>
    <col min="7426" max="7426" width="57.42578125" style="1" customWidth="1"/>
    <col min="7427" max="7427" width="8.42578125" style="1" customWidth="1"/>
    <col min="7428" max="7428" width="9" style="1" customWidth="1"/>
    <col min="7429" max="7429" width="10.28515625" style="1" customWidth="1"/>
    <col min="7430" max="7430" width="20" style="1" customWidth="1"/>
    <col min="7431" max="7680" width="11.42578125" style="1"/>
    <col min="7681" max="7681" width="13.5703125" style="1" customWidth="1"/>
    <col min="7682" max="7682" width="57.42578125" style="1" customWidth="1"/>
    <col min="7683" max="7683" width="8.42578125" style="1" customWidth="1"/>
    <col min="7684" max="7684" width="9" style="1" customWidth="1"/>
    <col min="7685" max="7685" width="10.28515625" style="1" customWidth="1"/>
    <col min="7686" max="7686" width="20" style="1" customWidth="1"/>
    <col min="7687" max="7936" width="11.42578125" style="1"/>
    <col min="7937" max="7937" width="13.5703125" style="1" customWidth="1"/>
    <col min="7938" max="7938" width="57.42578125" style="1" customWidth="1"/>
    <col min="7939" max="7939" width="8.42578125" style="1" customWidth="1"/>
    <col min="7940" max="7940" width="9" style="1" customWidth="1"/>
    <col min="7941" max="7941" width="10.28515625" style="1" customWidth="1"/>
    <col min="7942" max="7942" width="20" style="1" customWidth="1"/>
    <col min="7943" max="8192" width="11.42578125" style="1"/>
    <col min="8193" max="8193" width="13.5703125" style="1" customWidth="1"/>
    <col min="8194" max="8194" width="57.42578125" style="1" customWidth="1"/>
    <col min="8195" max="8195" width="8.42578125" style="1" customWidth="1"/>
    <col min="8196" max="8196" width="9" style="1" customWidth="1"/>
    <col min="8197" max="8197" width="10.28515625" style="1" customWidth="1"/>
    <col min="8198" max="8198" width="20" style="1" customWidth="1"/>
    <col min="8199" max="8448" width="11.42578125" style="1"/>
    <col min="8449" max="8449" width="13.5703125" style="1" customWidth="1"/>
    <col min="8450" max="8450" width="57.42578125" style="1" customWidth="1"/>
    <col min="8451" max="8451" width="8.42578125" style="1" customWidth="1"/>
    <col min="8452" max="8452" width="9" style="1" customWidth="1"/>
    <col min="8453" max="8453" width="10.28515625" style="1" customWidth="1"/>
    <col min="8454" max="8454" width="20" style="1" customWidth="1"/>
    <col min="8455" max="8704" width="11.42578125" style="1"/>
    <col min="8705" max="8705" width="13.5703125" style="1" customWidth="1"/>
    <col min="8706" max="8706" width="57.42578125" style="1" customWidth="1"/>
    <col min="8707" max="8707" width="8.42578125" style="1" customWidth="1"/>
    <col min="8708" max="8708" width="9" style="1" customWidth="1"/>
    <col min="8709" max="8709" width="10.28515625" style="1" customWidth="1"/>
    <col min="8710" max="8710" width="20" style="1" customWidth="1"/>
    <col min="8711" max="8960" width="11.42578125" style="1"/>
    <col min="8961" max="8961" width="13.5703125" style="1" customWidth="1"/>
    <col min="8962" max="8962" width="57.42578125" style="1" customWidth="1"/>
    <col min="8963" max="8963" width="8.42578125" style="1" customWidth="1"/>
    <col min="8964" max="8964" width="9" style="1" customWidth="1"/>
    <col min="8965" max="8965" width="10.28515625" style="1" customWidth="1"/>
    <col min="8966" max="8966" width="20" style="1" customWidth="1"/>
    <col min="8967" max="9216" width="11.42578125" style="1"/>
    <col min="9217" max="9217" width="13.5703125" style="1" customWidth="1"/>
    <col min="9218" max="9218" width="57.42578125" style="1" customWidth="1"/>
    <col min="9219" max="9219" width="8.42578125" style="1" customWidth="1"/>
    <col min="9220" max="9220" width="9" style="1" customWidth="1"/>
    <col min="9221" max="9221" width="10.28515625" style="1" customWidth="1"/>
    <col min="9222" max="9222" width="20" style="1" customWidth="1"/>
    <col min="9223" max="9472" width="11.42578125" style="1"/>
    <col min="9473" max="9473" width="13.5703125" style="1" customWidth="1"/>
    <col min="9474" max="9474" width="57.42578125" style="1" customWidth="1"/>
    <col min="9475" max="9475" width="8.42578125" style="1" customWidth="1"/>
    <col min="9476" max="9476" width="9" style="1" customWidth="1"/>
    <col min="9477" max="9477" width="10.28515625" style="1" customWidth="1"/>
    <col min="9478" max="9478" width="20" style="1" customWidth="1"/>
    <col min="9479" max="9728" width="11.42578125" style="1"/>
    <col min="9729" max="9729" width="13.5703125" style="1" customWidth="1"/>
    <col min="9730" max="9730" width="57.42578125" style="1" customWidth="1"/>
    <col min="9731" max="9731" width="8.42578125" style="1" customWidth="1"/>
    <col min="9732" max="9732" width="9" style="1" customWidth="1"/>
    <col min="9733" max="9733" width="10.28515625" style="1" customWidth="1"/>
    <col min="9734" max="9734" width="20" style="1" customWidth="1"/>
    <col min="9735" max="9984" width="11.42578125" style="1"/>
    <col min="9985" max="9985" width="13.5703125" style="1" customWidth="1"/>
    <col min="9986" max="9986" width="57.42578125" style="1" customWidth="1"/>
    <col min="9987" max="9987" width="8.42578125" style="1" customWidth="1"/>
    <col min="9988" max="9988" width="9" style="1" customWidth="1"/>
    <col min="9989" max="9989" width="10.28515625" style="1" customWidth="1"/>
    <col min="9990" max="9990" width="20" style="1" customWidth="1"/>
    <col min="9991" max="10240" width="11.42578125" style="1"/>
    <col min="10241" max="10241" width="13.5703125" style="1" customWidth="1"/>
    <col min="10242" max="10242" width="57.42578125" style="1" customWidth="1"/>
    <col min="10243" max="10243" width="8.42578125" style="1" customWidth="1"/>
    <col min="10244" max="10244" width="9" style="1" customWidth="1"/>
    <col min="10245" max="10245" width="10.28515625" style="1" customWidth="1"/>
    <col min="10246" max="10246" width="20" style="1" customWidth="1"/>
    <col min="10247" max="10496" width="11.42578125" style="1"/>
    <col min="10497" max="10497" width="13.5703125" style="1" customWidth="1"/>
    <col min="10498" max="10498" width="57.42578125" style="1" customWidth="1"/>
    <col min="10499" max="10499" width="8.42578125" style="1" customWidth="1"/>
    <col min="10500" max="10500" width="9" style="1" customWidth="1"/>
    <col min="10501" max="10501" width="10.28515625" style="1" customWidth="1"/>
    <col min="10502" max="10502" width="20" style="1" customWidth="1"/>
    <col min="10503" max="10752" width="11.42578125" style="1"/>
    <col min="10753" max="10753" width="13.5703125" style="1" customWidth="1"/>
    <col min="10754" max="10754" width="57.42578125" style="1" customWidth="1"/>
    <col min="10755" max="10755" width="8.42578125" style="1" customWidth="1"/>
    <col min="10756" max="10756" width="9" style="1" customWidth="1"/>
    <col min="10757" max="10757" width="10.28515625" style="1" customWidth="1"/>
    <col min="10758" max="10758" width="20" style="1" customWidth="1"/>
    <col min="10759" max="11008" width="11.42578125" style="1"/>
    <col min="11009" max="11009" width="13.5703125" style="1" customWidth="1"/>
    <col min="11010" max="11010" width="57.42578125" style="1" customWidth="1"/>
    <col min="11011" max="11011" width="8.42578125" style="1" customWidth="1"/>
    <col min="11012" max="11012" width="9" style="1" customWidth="1"/>
    <col min="11013" max="11013" width="10.28515625" style="1" customWidth="1"/>
    <col min="11014" max="11014" width="20" style="1" customWidth="1"/>
    <col min="11015" max="11264" width="11.42578125" style="1"/>
    <col min="11265" max="11265" width="13.5703125" style="1" customWidth="1"/>
    <col min="11266" max="11266" width="57.42578125" style="1" customWidth="1"/>
    <col min="11267" max="11267" width="8.42578125" style="1" customWidth="1"/>
    <col min="11268" max="11268" width="9" style="1" customWidth="1"/>
    <col min="11269" max="11269" width="10.28515625" style="1" customWidth="1"/>
    <col min="11270" max="11270" width="20" style="1" customWidth="1"/>
    <col min="11271" max="11520" width="11.42578125" style="1"/>
    <col min="11521" max="11521" width="13.5703125" style="1" customWidth="1"/>
    <col min="11522" max="11522" width="57.42578125" style="1" customWidth="1"/>
    <col min="11523" max="11523" width="8.42578125" style="1" customWidth="1"/>
    <col min="11524" max="11524" width="9" style="1" customWidth="1"/>
    <col min="11525" max="11525" width="10.28515625" style="1" customWidth="1"/>
    <col min="11526" max="11526" width="20" style="1" customWidth="1"/>
    <col min="11527" max="11776" width="11.42578125" style="1"/>
    <col min="11777" max="11777" width="13.5703125" style="1" customWidth="1"/>
    <col min="11778" max="11778" width="57.42578125" style="1" customWidth="1"/>
    <col min="11779" max="11779" width="8.42578125" style="1" customWidth="1"/>
    <col min="11780" max="11780" width="9" style="1" customWidth="1"/>
    <col min="11781" max="11781" width="10.28515625" style="1" customWidth="1"/>
    <col min="11782" max="11782" width="20" style="1" customWidth="1"/>
    <col min="11783" max="12032" width="11.42578125" style="1"/>
    <col min="12033" max="12033" width="13.5703125" style="1" customWidth="1"/>
    <col min="12034" max="12034" width="57.42578125" style="1" customWidth="1"/>
    <col min="12035" max="12035" width="8.42578125" style="1" customWidth="1"/>
    <col min="12036" max="12036" width="9" style="1" customWidth="1"/>
    <col min="12037" max="12037" width="10.28515625" style="1" customWidth="1"/>
    <col min="12038" max="12038" width="20" style="1" customWidth="1"/>
    <col min="12039" max="12288" width="11.42578125" style="1"/>
    <col min="12289" max="12289" width="13.5703125" style="1" customWidth="1"/>
    <col min="12290" max="12290" width="57.42578125" style="1" customWidth="1"/>
    <col min="12291" max="12291" width="8.42578125" style="1" customWidth="1"/>
    <col min="12292" max="12292" width="9" style="1" customWidth="1"/>
    <col min="12293" max="12293" width="10.28515625" style="1" customWidth="1"/>
    <col min="12294" max="12294" width="20" style="1" customWidth="1"/>
    <col min="12295" max="12544" width="11.42578125" style="1"/>
    <col min="12545" max="12545" width="13.5703125" style="1" customWidth="1"/>
    <col min="12546" max="12546" width="57.42578125" style="1" customWidth="1"/>
    <col min="12547" max="12547" width="8.42578125" style="1" customWidth="1"/>
    <col min="12548" max="12548" width="9" style="1" customWidth="1"/>
    <col min="12549" max="12549" width="10.28515625" style="1" customWidth="1"/>
    <col min="12550" max="12550" width="20" style="1" customWidth="1"/>
    <col min="12551" max="12800" width="11.42578125" style="1"/>
    <col min="12801" max="12801" width="13.5703125" style="1" customWidth="1"/>
    <col min="12802" max="12802" width="57.42578125" style="1" customWidth="1"/>
    <col min="12803" max="12803" width="8.42578125" style="1" customWidth="1"/>
    <col min="12804" max="12804" width="9" style="1" customWidth="1"/>
    <col min="12805" max="12805" width="10.28515625" style="1" customWidth="1"/>
    <col min="12806" max="12806" width="20" style="1" customWidth="1"/>
    <col min="12807" max="13056" width="11.42578125" style="1"/>
    <col min="13057" max="13057" width="13.5703125" style="1" customWidth="1"/>
    <col min="13058" max="13058" width="57.42578125" style="1" customWidth="1"/>
    <col min="13059" max="13059" width="8.42578125" style="1" customWidth="1"/>
    <col min="13060" max="13060" width="9" style="1" customWidth="1"/>
    <col min="13061" max="13061" width="10.28515625" style="1" customWidth="1"/>
    <col min="13062" max="13062" width="20" style="1" customWidth="1"/>
    <col min="13063" max="13312" width="11.42578125" style="1"/>
    <col min="13313" max="13313" width="13.5703125" style="1" customWidth="1"/>
    <col min="13314" max="13314" width="57.42578125" style="1" customWidth="1"/>
    <col min="13315" max="13315" width="8.42578125" style="1" customWidth="1"/>
    <col min="13316" max="13316" width="9" style="1" customWidth="1"/>
    <col min="13317" max="13317" width="10.28515625" style="1" customWidth="1"/>
    <col min="13318" max="13318" width="20" style="1" customWidth="1"/>
    <col min="13319" max="13568" width="11.42578125" style="1"/>
    <col min="13569" max="13569" width="13.5703125" style="1" customWidth="1"/>
    <col min="13570" max="13570" width="57.42578125" style="1" customWidth="1"/>
    <col min="13571" max="13571" width="8.42578125" style="1" customWidth="1"/>
    <col min="13572" max="13572" width="9" style="1" customWidth="1"/>
    <col min="13573" max="13573" width="10.28515625" style="1" customWidth="1"/>
    <col min="13574" max="13574" width="20" style="1" customWidth="1"/>
    <col min="13575" max="13824" width="11.42578125" style="1"/>
    <col min="13825" max="13825" width="13.5703125" style="1" customWidth="1"/>
    <col min="13826" max="13826" width="57.42578125" style="1" customWidth="1"/>
    <col min="13827" max="13827" width="8.42578125" style="1" customWidth="1"/>
    <col min="13828" max="13828" width="9" style="1" customWidth="1"/>
    <col min="13829" max="13829" width="10.28515625" style="1" customWidth="1"/>
    <col min="13830" max="13830" width="20" style="1" customWidth="1"/>
    <col min="13831" max="14080" width="11.42578125" style="1"/>
    <col min="14081" max="14081" width="13.5703125" style="1" customWidth="1"/>
    <col min="14082" max="14082" width="57.42578125" style="1" customWidth="1"/>
    <col min="14083" max="14083" width="8.42578125" style="1" customWidth="1"/>
    <col min="14084" max="14084" width="9" style="1" customWidth="1"/>
    <col min="14085" max="14085" width="10.28515625" style="1" customWidth="1"/>
    <col min="14086" max="14086" width="20" style="1" customWidth="1"/>
    <col min="14087" max="14336" width="11.42578125" style="1"/>
    <col min="14337" max="14337" width="13.5703125" style="1" customWidth="1"/>
    <col min="14338" max="14338" width="57.42578125" style="1" customWidth="1"/>
    <col min="14339" max="14339" width="8.42578125" style="1" customWidth="1"/>
    <col min="14340" max="14340" width="9" style="1" customWidth="1"/>
    <col min="14341" max="14341" width="10.28515625" style="1" customWidth="1"/>
    <col min="14342" max="14342" width="20" style="1" customWidth="1"/>
    <col min="14343" max="14592" width="11.42578125" style="1"/>
    <col min="14593" max="14593" width="13.5703125" style="1" customWidth="1"/>
    <col min="14594" max="14594" width="57.42578125" style="1" customWidth="1"/>
    <col min="14595" max="14595" width="8.42578125" style="1" customWidth="1"/>
    <col min="14596" max="14596" width="9" style="1" customWidth="1"/>
    <col min="14597" max="14597" width="10.28515625" style="1" customWidth="1"/>
    <col min="14598" max="14598" width="20" style="1" customWidth="1"/>
    <col min="14599" max="14848" width="11.42578125" style="1"/>
    <col min="14849" max="14849" width="13.5703125" style="1" customWidth="1"/>
    <col min="14850" max="14850" width="57.42578125" style="1" customWidth="1"/>
    <col min="14851" max="14851" width="8.42578125" style="1" customWidth="1"/>
    <col min="14852" max="14852" width="9" style="1" customWidth="1"/>
    <col min="14853" max="14853" width="10.28515625" style="1" customWidth="1"/>
    <col min="14854" max="14854" width="20" style="1" customWidth="1"/>
    <col min="14855" max="15104" width="11.42578125" style="1"/>
    <col min="15105" max="15105" width="13.5703125" style="1" customWidth="1"/>
    <col min="15106" max="15106" width="57.42578125" style="1" customWidth="1"/>
    <col min="15107" max="15107" width="8.42578125" style="1" customWidth="1"/>
    <col min="15108" max="15108" width="9" style="1" customWidth="1"/>
    <col min="15109" max="15109" width="10.28515625" style="1" customWidth="1"/>
    <col min="15110" max="15110" width="20" style="1" customWidth="1"/>
    <col min="15111" max="15360" width="11.42578125" style="1"/>
    <col min="15361" max="15361" width="13.5703125" style="1" customWidth="1"/>
    <col min="15362" max="15362" width="57.42578125" style="1" customWidth="1"/>
    <col min="15363" max="15363" width="8.42578125" style="1" customWidth="1"/>
    <col min="15364" max="15364" width="9" style="1" customWidth="1"/>
    <col min="15365" max="15365" width="10.28515625" style="1" customWidth="1"/>
    <col min="15366" max="15366" width="20" style="1" customWidth="1"/>
    <col min="15367" max="15616" width="11.42578125" style="1"/>
    <col min="15617" max="15617" width="13.5703125" style="1" customWidth="1"/>
    <col min="15618" max="15618" width="57.42578125" style="1" customWidth="1"/>
    <col min="15619" max="15619" width="8.42578125" style="1" customWidth="1"/>
    <col min="15620" max="15620" width="9" style="1" customWidth="1"/>
    <col min="15621" max="15621" width="10.28515625" style="1" customWidth="1"/>
    <col min="15622" max="15622" width="20" style="1" customWidth="1"/>
    <col min="15623" max="15872" width="11.42578125" style="1"/>
    <col min="15873" max="15873" width="13.5703125" style="1" customWidth="1"/>
    <col min="15874" max="15874" width="57.42578125" style="1" customWidth="1"/>
    <col min="15875" max="15875" width="8.42578125" style="1" customWidth="1"/>
    <col min="15876" max="15876" width="9" style="1" customWidth="1"/>
    <col min="15877" max="15877" width="10.28515625" style="1" customWidth="1"/>
    <col min="15878" max="15878" width="20" style="1" customWidth="1"/>
    <col min="15879" max="16128" width="11.42578125" style="1"/>
    <col min="16129" max="16129" width="13.5703125" style="1" customWidth="1"/>
    <col min="16130" max="16130" width="57.42578125" style="1" customWidth="1"/>
    <col min="16131" max="16131" width="8.42578125" style="1" customWidth="1"/>
    <col min="16132" max="16132" width="9" style="1" customWidth="1"/>
    <col min="16133" max="16133" width="10.28515625" style="1" customWidth="1"/>
    <col min="16134" max="16134" width="20" style="1" customWidth="1"/>
    <col min="16135" max="16384" width="11.42578125" style="1"/>
  </cols>
  <sheetData>
    <row r="1" spans="1:8" ht="15.75" customHeight="1">
      <c r="A1" s="235" t="s">
        <v>0</v>
      </c>
      <c r="B1" s="235"/>
      <c r="C1" s="235"/>
      <c r="D1" s="235"/>
      <c r="E1" s="235"/>
      <c r="F1" s="235"/>
      <c r="G1" s="235"/>
      <c r="H1" s="26"/>
    </row>
    <row r="2" spans="1:8" ht="12.95" customHeight="1">
      <c r="A2" s="236" t="s">
        <v>24</v>
      </c>
      <c r="B2" s="236"/>
      <c r="C2" s="236"/>
      <c r="D2" s="236"/>
      <c r="E2" s="236"/>
      <c r="F2" s="236"/>
      <c r="G2" s="236"/>
      <c r="H2" s="26"/>
    </row>
    <row r="3" spans="1:8" ht="12.95" customHeight="1">
      <c r="A3" s="245" t="s">
        <v>32</v>
      </c>
      <c r="B3" s="245"/>
      <c r="C3" s="245"/>
      <c r="D3" s="245"/>
      <c r="E3" s="245"/>
      <c r="F3" s="245"/>
      <c r="G3" s="245"/>
      <c r="H3" s="34"/>
    </row>
    <row r="5" spans="1:8">
      <c r="F5" s="2"/>
    </row>
    <row r="6" spans="1:8">
      <c r="A6" s="11" t="s">
        <v>2</v>
      </c>
      <c r="B6" s="12"/>
      <c r="C6" s="237" t="s">
        <v>25</v>
      </c>
      <c r="D6" s="238"/>
      <c r="E6" s="239"/>
      <c r="F6" s="13" t="s">
        <v>4</v>
      </c>
      <c r="G6" s="14"/>
    </row>
    <row r="7" spans="1:8">
      <c r="A7" s="15" t="s">
        <v>6</v>
      </c>
      <c r="B7" s="240" t="s">
        <v>577</v>
      </c>
      <c r="C7" s="242" t="s">
        <v>26</v>
      </c>
      <c r="D7" s="243"/>
      <c r="E7" s="244"/>
      <c r="G7" s="16" t="s">
        <v>5</v>
      </c>
    </row>
    <row r="8" spans="1:8" ht="43.5" customHeight="1">
      <c r="A8" s="15"/>
      <c r="B8" s="241"/>
      <c r="C8" s="15"/>
      <c r="E8" s="17"/>
      <c r="G8" s="18" t="s">
        <v>7</v>
      </c>
    </row>
    <row r="9" spans="1:8">
      <c r="A9" s="208" t="s">
        <v>8</v>
      </c>
      <c r="B9" s="209"/>
      <c r="C9" s="210" t="s">
        <v>9</v>
      </c>
      <c r="D9" s="211"/>
      <c r="E9" s="5" t="s">
        <v>10</v>
      </c>
      <c r="F9" s="12"/>
      <c r="G9" s="19" t="s">
        <v>11</v>
      </c>
    </row>
    <row r="10" spans="1:8">
      <c r="A10" s="20"/>
      <c r="B10" s="2"/>
      <c r="C10" s="212"/>
      <c r="D10" s="213"/>
      <c r="E10" s="7" t="s">
        <v>12</v>
      </c>
      <c r="F10" s="21"/>
      <c r="G10" s="9" t="s">
        <v>31</v>
      </c>
    </row>
    <row r="11" spans="1:8" ht="15.75" customHeight="1">
      <c r="A11" s="214" t="s">
        <v>27</v>
      </c>
      <c r="B11" s="215"/>
      <c r="C11" s="215"/>
      <c r="D11" s="215"/>
      <c r="E11" s="215"/>
      <c r="F11" s="215"/>
      <c r="G11" s="216"/>
    </row>
    <row r="12" spans="1:8">
      <c r="A12" s="217"/>
      <c r="B12" s="218"/>
      <c r="C12" s="218"/>
      <c r="D12" s="218"/>
      <c r="E12" s="218"/>
      <c r="F12" s="218"/>
      <c r="G12" s="219"/>
    </row>
    <row r="13" spans="1:8">
      <c r="A13" s="220" t="s">
        <v>14</v>
      </c>
      <c r="B13" s="223" t="s">
        <v>28</v>
      </c>
      <c r="C13" s="226" t="s">
        <v>20</v>
      </c>
      <c r="D13" s="227"/>
      <c r="E13" s="227"/>
      <c r="F13" s="227"/>
      <c r="G13" s="228"/>
    </row>
    <row r="14" spans="1:8">
      <c r="A14" s="221"/>
      <c r="B14" s="224"/>
      <c r="C14" s="229"/>
      <c r="D14" s="230"/>
      <c r="E14" s="230"/>
      <c r="F14" s="230"/>
      <c r="G14" s="231"/>
    </row>
    <row r="15" spans="1:8" ht="9.75" customHeight="1">
      <c r="A15" s="222"/>
      <c r="B15" s="225"/>
      <c r="C15" s="232"/>
      <c r="D15" s="233"/>
      <c r="E15" s="233"/>
      <c r="F15" s="233"/>
      <c r="G15" s="234"/>
    </row>
    <row r="16" spans="1:8">
      <c r="A16" s="135"/>
      <c r="B16" s="136" t="s">
        <v>572</v>
      </c>
      <c r="C16" s="204"/>
      <c r="D16" s="205"/>
      <c r="E16" s="205"/>
      <c r="F16" s="205"/>
      <c r="G16" s="205"/>
    </row>
    <row r="17" spans="1:9" s="23" customFormat="1">
      <c r="A17" s="27"/>
      <c r="B17" s="28" t="s">
        <v>84</v>
      </c>
      <c r="C17" s="29"/>
      <c r="D17" s="30"/>
      <c r="E17" s="30"/>
      <c r="F17" s="30"/>
      <c r="G17" s="142">
        <f>CATÁLOGO!H21</f>
        <v>0</v>
      </c>
      <c r="H17" s="22"/>
      <c r="I17" s="22"/>
    </row>
    <row r="18" spans="1:9" s="23" customFormat="1">
      <c r="A18" s="27"/>
      <c r="B18" s="28" t="s">
        <v>36</v>
      </c>
      <c r="C18" s="29"/>
      <c r="D18" s="30"/>
      <c r="E18" s="30"/>
      <c r="F18" s="30"/>
      <c r="G18" s="142">
        <f>CATÁLOGO!H24</f>
        <v>0</v>
      </c>
      <c r="H18" s="22"/>
      <c r="I18" s="22"/>
    </row>
    <row r="19" spans="1:9" s="23" customFormat="1">
      <c r="A19" s="27"/>
      <c r="B19" s="28" t="s">
        <v>37</v>
      </c>
      <c r="C19" s="29"/>
      <c r="D19" s="30"/>
      <c r="E19" s="30"/>
      <c r="F19" s="30"/>
      <c r="G19" s="142">
        <f>CATÁLOGO!H27</f>
        <v>0</v>
      </c>
      <c r="H19" s="22"/>
      <c r="I19" s="22"/>
    </row>
    <row r="20" spans="1:9" s="23" customFormat="1" ht="12">
      <c r="A20" s="27"/>
      <c r="B20" s="28" t="s">
        <v>90</v>
      </c>
      <c r="C20" s="32"/>
      <c r="D20" s="33"/>
      <c r="E20" s="33"/>
      <c r="F20" s="33"/>
      <c r="G20" s="143">
        <f>CATÁLOGO!H32</f>
        <v>0</v>
      </c>
    </row>
    <row r="21" spans="1:9" s="23" customFormat="1">
      <c r="A21" s="27"/>
      <c r="B21" s="28" t="s">
        <v>95</v>
      </c>
      <c r="C21" s="29"/>
      <c r="D21" s="30"/>
      <c r="E21" s="30"/>
      <c r="F21" s="30"/>
      <c r="G21" s="142">
        <f>CATÁLOGO!H38</f>
        <v>0</v>
      </c>
      <c r="H21" s="22"/>
      <c r="I21" s="22"/>
    </row>
    <row r="22" spans="1:9" s="23" customFormat="1">
      <c r="A22" s="27"/>
      <c r="B22" s="28" t="s">
        <v>99</v>
      </c>
      <c r="C22" s="29"/>
      <c r="D22" s="30"/>
      <c r="E22" s="30"/>
      <c r="F22" s="30"/>
      <c r="G22" s="142">
        <f>CATÁLOGO!H43</f>
        <v>0</v>
      </c>
      <c r="H22" s="22"/>
      <c r="I22" s="22"/>
    </row>
    <row r="23" spans="1:9" s="23" customFormat="1">
      <c r="A23" s="27"/>
      <c r="B23" s="28" t="s">
        <v>100</v>
      </c>
      <c r="C23" s="29"/>
      <c r="D23" s="30"/>
      <c r="E23" s="30"/>
      <c r="F23" s="30"/>
      <c r="G23" s="142">
        <f>CATÁLOGO!H54</f>
        <v>0</v>
      </c>
      <c r="H23" s="22"/>
      <c r="I23" s="22"/>
    </row>
    <row r="24" spans="1:9" s="23" customFormat="1">
      <c r="A24" s="27"/>
      <c r="B24" s="28" t="s">
        <v>101</v>
      </c>
      <c r="C24" s="29"/>
      <c r="D24" s="30"/>
      <c r="E24" s="30"/>
      <c r="F24" s="30"/>
      <c r="G24" s="142">
        <f>CATÁLOGO!H65</f>
        <v>0</v>
      </c>
      <c r="H24" s="22"/>
      <c r="I24" s="22"/>
    </row>
    <row r="25" spans="1:9" s="23" customFormat="1">
      <c r="A25" s="27"/>
      <c r="B25" s="28" t="str">
        <f>IFERROR(VLOOKUP(A25,CATÁLOGO!$A$16:$C$1098,3,FALSE),"")</f>
        <v/>
      </c>
      <c r="C25" s="29"/>
      <c r="D25" s="30"/>
      <c r="E25" s="30"/>
      <c r="F25" s="139" t="s">
        <v>576</v>
      </c>
      <c r="G25" s="140">
        <f>SUM(G17:G24)</f>
        <v>0</v>
      </c>
      <c r="H25" s="22"/>
      <c r="I25" s="22"/>
    </row>
    <row r="26" spans="1:9" s="23" customFormat="1">
      <c r="A26" s="135"/>
      <c r="B26" s="137" t="s">
        <v>573</v>
      </c>
      <c r="C26" s="206"/>
      <c r="D26" s="207"/>
      <c r="E26" s="207"/>
      <c r="F26" s="207"/>
      <c r="G26" s="207"/>
      <c r="H26" s="22"/>
      <c r="I26" s="22"/>
    </row>
    <row r="27" spans="1:9" s="23" customFormat="1">
      <c r="A27" s="27"/>
      <c r="B27" s="138" t="s">
        <v>574</v>
      </c>
      <c r="C27" s="29"/>
      <c r="D27" s="30"/>
      <c r="E27" s="30"/>
      <c r="F27" s="30"/>
      <c r="G27" s="31"/>
      <c r="H27" s="22"/>
      <c r="I27" s="22"/>
    </row>
    <row r="28" spans="1:9" s="23" customFormat="1" ht="11.25" customHeight="1">
      <c r="A28" s="27"/>
      <c r="B28" s="28" t="s">
        <v>107</v>
      </c>
      <c r="C28" s="32"/>
      <c r="D28" s="33"/>
      <c r="E28" s="33"/>
      <c r="F28" s="33"/>
      <c r="G28" s="143">
        <f>CATÁLOGO!H77</f>
        <v>0</v>
      </c>
    </row>
    <row r="29" spans="1:9" s="23" customFormat="1">
      <c r="A29" s="27"/>
      <c r="B29" s="28" t="s">
        <v>44</v>
      </c>
      <c r="C29" s="29"/>
      <c r="D29" s="30"/>
      <c r="E29" s="30"/>
      <c r="F29" s="30"/>
      <c r="G29" s="142">
        <f>CATÁLOGO!H241</f>
        <v>0</v>
      </c>
      <c r="H29" s="22"/>
      <c r="I29" s="22"/>
    </row>
    <row r="30" spans="1:9" s="23" customFormat="1" ht="11.25" customHeight="1">
      <c r="A30" s="27"/>
      <c r="B30" s="28" t="s">
        <v>317</v>
      </c>
      <c r="C30" s="32"/>
      <c r="D30" s="33"/>
      <c r="E30" s="33"/>
      <c r="F30" s="33"/>
      <c r="G30" s="143">
        <f>CATÁLOGO!H247</f>
        <v>0</v>
      </c>
    </row>
    <row r="31" spans="1:9" s="23" customFormat="1" ht="12" customHeight="1">
      <c r="A31" s="27"/>
      <c r="B31" s="28" t="s">
        <v>326</v>
      </c>
      <c r="C31" s="32"/>
      <c r="D31" s="33"/>
      <c r="E31" s="33"/>
      <c r="F31" s="33"/>
      <c r="G31" s="143">
        <f>CATÁLOGO!H287</f>
        <v>0</v>
      </c>
    </row>
    <row r="32" spans="1:9" s="23" customFormat="1" ht="11.25" customHeight="1">
      <c r="A32" s="27"/>
      <c r="B32" s="28" t="s">
        <v>65</v>
      </c>
      <c r="C32" s="32"/>
      <c r="D32" s="33"/>
      <c r="E32" s="33"/>
      <c r="F32" s="33"/>
      <c r="G32" s="143">
        <f>CATÁLOGO!H321</f>
        <v>0</v>
      </c>
    </row>
    <row r="33" spans="1:7" s="23" customFormat="1" ht="11.25" customHeight="1">
      <c r="A33" s="27"/>
      <c r="B33" s="28" t="s">
        <v>69</v>
      </c>
      <c r="C33" s="32"/>
      <c r="D33" s="33"/>
      <c r="E33" s="33"/>
      <c r="F33" s="33"/>
      <c r="G33" s="143">
        <f>CATÁLOGO!H354</f>
        <v>0</v>
      </c>
    </row>
    <row r="34" spans="1:7" s="23" customFormat="1" ht="11.25" customHeight="1">
      <c r="A34" s="27"/>
      <c r="B34" s="28" t="s">
        <v>70</v>
      </c>
      <c r="C34" s="32"/>
      <c r="D34" s="33"/>
      <c r="E34" s="33"/>
      <c r="F34" s="33"/>
      <c r="G34" s="143">
        <f>CATÁLOGO!H404</f>
        <v>0</v>
      </c>
    </row>
    <row r="35" spans="1:7" s="23" customFormat="1" ht="11.25" customHeight="1">
      <c r="A35" s="27"/>
      <c r="B35" s="28"/>
      <c r="C35" s="32"/>
      <c r="D35" s="33"/>
      <c r="E35" s="33"/>
      <c r="F35" s="141" t="s">
        <v>576</v>
      </c>
      <c r="G35" s="144">
        <f>SUM(G28:G34)</f>
        <v>0</v>
      </c>
    </row>
    <row r="36" spans="1:7" s="23" customFormat="1" ht="11.25" customHeight="1">
      <c r="A36" s="27"/>
      <c r="B36" s="28"/>
      <c r="C36" s="32"/>
      <c r="D36" s="33"/>
      <c r="E36" s="33"/>
      <c r="F36" s="141"/>
      <c r="G36" s="144"/>
    </row>
    <row r="37" spans="1:7" s="23" customFormat="1">
      <c r="A37" s="24"/>
      <c r="B37" s="145" t="s">
        <v>29</v>
      </c>
      <c r="C37" s="146"/>
      <c r="D37" s="147"/>
      <c r="E37" s="147"/>
      <c r="F37" s="147"/>
      <c r="G37" s="148">
        <f>(G25+G35)</f>
        <v>0</v>
      </c>
    </row>
    <row r="38" spans="1:7" s="23" customFormat="1" ht="11.25">
      <c r="A38" s="24"/>
      <c r="B38" s="145" t="s">
        <v>30</v>
      </c>
      <c r="C38" s="146"/>
      <c r="D38" s="147"/>
      <c r="E38" s="147"/>
      <c r="F38" s="147"/>
      <c r="G38" s="149"/>
    </row>
    <row r="39" spans="1:7" s="23" customFormat="1" ht="11.25">
      <c r="A39" s="25"/>
    </row>
    <row r="40" spans="1:7" s="23" customFormat="1" ht="11.25">
      <c r="A40" s="25"/>
    </row>
    <row r="41" spans="1:7" s="23" customFormat="1" ht="11.25">
      <c r="A41" s="25"/>
    </row>
    <row r="42" spans="1:7" s="23" customFormat="1" ht="11.25">
      <c r="A42" s="25"/>
    </row>
    <row r="43" spans="1:7" s="23" customFormat="1" ht="11.25">
      <c r="A43" s="25"/>
    </row>
    <row r="44" spans="1:7" s="23" customFormat="1" ht="11.25">
      <c r="A44" s="25"/>
    </row>
    <row r="45" spans="1:7" s="23" customFormat="1" ht="11.25">
      <c r="A45" s="25"/>
    </row>
    <row r="46" spans="1:7" s="23" customFormat="1" ht="11.25">
      <c r="A46" s="25"/>
    </row>
    <row r="47" spans="1:7" s="23" customFormat="1" ht="11.25">
      <c r="A47" s="25"/>
    </row>
    <row r="48" spans="1:7" s="23" customFormat="1" ht="11.25">
      <c r="A48" s="25"/>
    </row>
    <row r="49" spans="1:1" s="23" customFormat="1" ht="11.25">
      <c r="A49" s="25"/>
    </row>
    <row r="50" spans="1:1" s="23" customFormat="1" ht="11.25">
      <c r="A50" s="25"/>
    </row>
    <row r="51" spans="1:1" s="23" customFormat="1" ht="11.25">
      <c r="A51" s="25"/>
    </row>
    <row r="52" spans="1:1" s="23" customFormat="1" ht="11.25">
      <c r="A52" s="25"/>
    </row>
    <row r="53" spans="1:1" s="23" customFormat="1" ht="11.25">
      <c r="A53" s="25"/>
    </row>
    <row r="54" spans="1:1" s="23" customFormat="1" ht="11.25">
      <c r="A54" s="25"/>
    </row>
    <row r="55" spans="1:1" s="23" customFormat="1" ht="11.25">
      <c r="A55" s="25"/>
    </row>
    <row r="56" spans="1:1" s="23" customFormat="1" ht="11.25">
      <c r="A56" s="25"/>
    </row>
    <row r="57" spans="1:1" s="23" customFormat="1" ht="11.25">
      <c r="A57" s="25"/>
    </row>
    <row r="58" spans="1:1" s="23" customFormat="1" ht="11.25">
      <c r="A58" s="25"/>
    </row>
    <row r="59" spans="1:1" s="23" customFormat="1" ht="11.25">
      <c r="A59" s="25"/>
    </row>
    <row r="60" spans="1:1" s="23" customFormat="1" ht="11.25">
      <c r="A60" s="25"/>
    </row>
    <row r="61" spans="1:1" s="23" customFormat="1" ht="11.25">
      <c r="A61" s="25"/>
    </row>
    <row r="62" spans="1:1" s="23" customFormat="1" ht="11.25">
      <c r="A62" s="25"/>
    </row>
    <row r="63" spans="1:1" s="23" customFormat="1" ht="11.25">
      <c r="A63" s="25"/>
    </row>
    <row r="64" spans="1:1" s="23" customFormat="1" ht="11.25">
      <c r="A64" s="25"/>
    </row>
    <row r="65" spans="1:1" s="23" customFormat="1" ht="11.25">
      <c r="A65" s="25"/>
    </row>
    <row r="66" spans="1:1" s="23" customFormat="1" ht="11.25">
      <c r="A66" s="25"/>
    </row>
    <row r="67" spans="1:1" s="23" customFormat="1" ht="11.25">
      <c r="A67" s="25"/>
    </row>
    <row r="68" spans="1:1" s="23" customFormat="1" ht="11.25">
      <c r="A68" s="25"/>
    </row>
    <row r="69" spans="1:1" s="23" customFormat="1" ht="11.25">
      <c r="A69" s="25"/>
    </row>
    <row r="70" spans="1:1" s="23" customFormat="1" ht="11.25">
      <c r="A70" s="25"/>
    </row>
    <row r="71" spans="1:1" s="23" customFormat="1" ht="11.25">
      <c r="A71" s="25"/>
    </row>
    <row r="72" spans="1:1" s="23" customFormat="1" ht="11.25">
      <c r="A72" s="25"/>
    </row>
    <row r="73" spans="1:1" s="23" customFormat="1" ht="11.25">
      <c r="A73" s="25"/>
    </row>
    <row r="74" spans="1:1" s="23" customFormat="1" ht="11.25">
      <c r="A74" s="25"/>
    </row>
    <row r="75" spans="1:1" s="23" customFormat="1" ht="11.25">
      <c r="A75" s="25"/>
    </row>
    <row r="76" spans="1:1" s="23" customFormat="1" ht="11.25">
      <c r="A76" s="25"/>
    </row>
    <row r="77" spans="1:1" s="23" customFormat="1" ht="11.25">
      <c r="A77" s="25"/>
    </row>
    <row r="78" spans="1:1" s="23" customFormat="1" ht="11.25">
      <c r="A78" s="25"/>
    </row>
    <row r="79" spans="1:1" s="23" customFormat="1" ht="11.25">
      <c r="A79" s="25"/>
    </row>
    <row r="80" spans="1:1" s="23" customFormat="1" ht="11.25">
      <c r="A80" s="25"/>
    </row>
    <row r="81" spans="1:1" s="23" customFormat="1" ht="11.25">
      <c r="A81" s="25"/>
    </row>
    <row r="82" spans="1:1" s="23" customFormat="1" ht="11.25">
      <c r="A82" s="25"/>
    </row>
    <row r="83" spans="1:1" s="23" customFormat="1" ht="11.25">
      <c r="A83" s="25"/>
    </row>
    <row r="84" spans="1:1" s="23" customFormat="1" ht="11.25">
      <c r="A84" s="25"/>
    </row>
    <row r="85" spans="1:1" s="23" customFormat="1" ht="11.25">
      <c r="A85" s="25"/>
    </row>
    <row r="86" spans="1:1" s="23" customFormat="1" ht="11.25"/>
    <row r="87" spans="1:1" s="23" customFormat="1" ht="11.25"/>
    <row r="88" spans="1:1" s="23" customFormat="1" ht="11.25"/>
    <row r="89" spans="1:1" s="23" customFormat="1" ht="11.25"/>
    <row r="90" spans="1:1" s="23" customFormat="1" ht="11.25"/>
    <row r="91" spans="1:1" s="23" customFormat="1" ht="11.25"/>
    <row r="92" spans="1:1" s="23" customFormat="1" ht="11.25"/>
    <row r="93" spans="1:1" s="23" customFormat="1" ht="11.25"/>
    <row r="94" spans="1:1" s="23" customFormat="1" ht="11.25"/>
    <row r="95" spans="1:1" s="23" customFormat="1" ht="11.25"/>
    <row r="96" spans="1:1" s="23" customFormat="1" ht="11.25"/>
    <row r="97" s="23" customFormat="1" ht="11.25"/>
    <row r="98" s="23" customFormat="1" ht="11.25"/>
    <row r="99" s="23" customFormat="1" ht="11.25"/>
    <row r="100" s="23" customFormat="1" ht="11.25"/>
    <row r="101" s="23" customFormat="1" ht="11.25"/>
    <row r="102" s="23" customFormat="1" ht="11.25"/>
    <row r="103" s="23" customFormat="1" ht="11.25"/>
    <row r="104" s="23" customFormat="1" ht="11.25"/>
    <row r="105" s="23" customFormat="1" ht="11.25"/>
    <row r="106" s="23" customFormat="1" ht="11.25"/>
    <row r="107" s="23" customFormat="1" ht="11.25"/>
    <row r="108" s="23" customFormat="1" ht="11.25"/>
    <row r="109" s="23" customFormat="1" ht="11.25"/>
    <row r="110" s="23" customFormat="1" ht="11.25"/>
    <row r="111" s="23" customFormat="1" ht="11.25"/>
    <row r="112" s="23" customFormat="1" ht="11.25"/>
    <row r="113" s="23" customFormat="1" ht="11.25"/>
    <row r="114" s="23" customFormat="1" ht="11.25"/>
    <row r="115" s="23" customFormat="1" ht="11.25"/>
    <row r="116" s="23" customFormat="1" ht="11.25"/>
    <row r="117" s="23" customFormat="1" ht="11.25"/>
    <row r="118" s="23" customFormat="1" ht="11.25"/>
    <row r="119" s="23" customFormat="1" ht="11.25"/>
    <row r="120" s="23" customFormat="1" ht="11.25"/>
    <row r="121" s="23" customFormat="1" ht="11.25"/>
    <row r="122" s="23" customFormat="1" ht="11.25"/>
    <row r="123" s="23" customFormat="1" ht="11.25"/>
    <row r="124" s="23" customFormat="1" ht="11.25"/>
    <row r="125" s="23" customFormat="1" ht="11.25"/>
    <row r="126" s="23" customFormat="1" ht="11.25"/>
    <row r="127" s="23" customFormat="1" ht="11.25"/>
    <row r="128" s="23" customFormat="1" ht="11.25"/>
    <row r="129" s="23" customFormat="1" ht="11.25"/>
    <row r="130" s="23" customFormat="1" ht="11.25"/>
    <row r="131" s="23" customFormat="1" ht="11.25"/>
    <row r="132" s="23" customFormat="1" ht="11.25"/>
    <row r="133" s="23" customFormat="1" ht="11.25"/>
    <row r="134" s="23" customFormat="1" ht="11.25"/>
    <row r="135" s="23" customFormat="1" ht="11.25"/>
    <row r="136" s="23" customFormat="1" ht="11.25"/>
    <row r="137" s="23" customFormat="1" ht="11.25"/>
    <row r="138" s="23" customFormat="1" ht="11.25"/>
    <row r="139" s="23" customFormat="1" ht="11.25"/>
    <row r="140" s="23" customFormat="1" ht="11.25"/>
    <row r="141" s="23" customFormat="1" ht="11.25"/>
    <row r="142" s="23" customFormat="1" ht="11.25"/>
    <row r="143" s="23" customFormat="1" ht="11.25"/>
    <row r="144" s="23" customFormat="1" ht="11.25"/>
    <row r="145" s="23" customFormat="1" ht="11.25"/>
    <row r="146" s="23" customFormat="1" ht="11.25"/>
    <row r="147" s="23" customFormat="1" ht="11.25"/>
    <row r="148" s="23" customFormat="1" ht="11.25"/>
    <row r="149" s="23" customFormat="1" ht="11.25"/>
    <row r="150" s="23" customFormat="1" ht="11.25"/>
    <row r="151" s="23" customFormat="1" ht="11.25"/>
    <row r="152" s="23" customFormat="1" ht="11.25"/>
    <row r="153" s="23" customFormat="1" ht="11.25"/>
    <row r="154" s="23" customFormat="1" ht="11.25"/>
    <row r="155" s="23" customFormat="1" ht="11.25"/>
    <row r="156" s="23" customFormat="1" ht="11.25"/>
    <row r="157" s="23" customFormat="1" ht="11.25"/>
    <row r="158" s="23" customFormat="1" ht="11.25"/>
    <row r="159" s="23" customFormat="1" ht="11.25"/>
    <row r="160" s="23" customFormat="1" ht="11.25"/>
    <row r="161" s="23" customFormat="1" ht="11.25"/>
    <row r="162" s="23" customFormat="1" ht="11.25"/>
    <row r="163" s="23" customFormat="1" ht="11.25"/>
    <row r="164" s="23" customFormat="1" ht="11.25"/>
    <row r="165" s="23" customFormat="1" ht="11.25"/>
    <row r="166" s="23" customFormat="1" ht="11.25"/>
    <row r="167" s="23" customFormat="1" ht="11.25"/>
    <row r="168" s="23" customFormat="1" ht="11.25"/>
    <row r="169" s="23" customFormat="1" ht="11.25"/>
    <row r="170" s="23" customFormat="1" ht="11.25"/>
    <row r="171" s="23" customFormat="1" ht="11.25"/>
    <row r="172" s="23" customFormat="1" ht="11.25"/>
    <row r="173" s="23" customFormat="1" ht="11.25"/>
    <row r="174" s="23" customFormat="1" ht="11.25"/>
    <row r="175" s="23" customFormat="1" ht="11.25"/>
    <row r="176" s="23" customFormat="1" ht="11.25"/>
    <row r="177" s="23" customFormat="1" ht="11.25"/>
    <row r="178" s="23" customFormat="1" ht="11.25"/>
    <row r="179" s="23" customFormat="1" ht="11.25"/>
    <row r="180" s="23" customFormat="1" ht="11.25"/>
    <row r="181" s="23" customFormat="1" ht="11.25"/>
    <row r="182" s="23" customFormat="1" ht="11.25"/>
    <row r="183" s="23" customFormat="1" ht="11.25"/>
    <row r="184" s="23" customFormat="1" ht="11.25"/>
    <row r="185" s="23" customFormat="1" ht="11.25"/>
    <row r="186" s="23" customFormat="1" ht="11.25"/>
    <row r="187" s="23" customFormat="1" ht="11.25"/>
    <row r="188" s="23" customFormat="1" ht="11.25"/>
    <row r="189" s="23" customFormat="1" ht="11.25"/>
    <row r="190" s="23" customFormat="1" ht="11.25"/>
    <row r="191" s="23" customFormat="1" ht="11.25"/>
    <row r="192" s="23" customFormat="1" ht="11.25"/>
    <row r="193" s="23" customFormat="1" ht="11.25"/>
    <row r="194" s="23" customFormat="1" ht="11.25"/>
    <row r="195" s="23" customFormat="1" ht="11.25"/>
    <row r="196" s="23" customFormat="1" ht="11.25"/>
    <row r="197" s="23" customFormat="1" ht="11.25"/>
    <row r="198" s="23" customFormat="1" ht="11.25"/>
    <row r="199" s="23" customFormat="1" ht="11.25"/>
    <row r="200" s="23" customFormat="1" ht="11.25"/>
    <row r="201" s="23" customFormat="1" ht="11.25"/>
    <row r="202" s="23" customFormat="1" ht="11.25"/>
    <row r="203" s="23" customFormat="1" ht="11.25"/>
    <row r="204" s="23" customFormat="1" ht="11.25"/>
    <row r="205" s="23" customFormat="1" ht="11.25"/>
    <row r="206" s="23" customFormat="1" ht="11.25"/>
    <row r="207" s="23" customFormat="1" ht="11.25"/>
    <row r="208" s="23" customFormat="1" ht="11.25"/>
    <row r="209" s="23" customFormat="1" ht="11.25"/>
    <row r="210" s="23" customFormat="1" ht="11.25"/>
    <row r="211" s="23" customFormat="1" ht="11.25"/>
    <row r="212" s="23" customFormat="1" ht="11.25"/>
    <row r="213" s="23" customFormat="1" ht="11.25"/>
    <row r="214" s="23" customFormat="1" ht="11.25"/>
    <row r="215" s="23" customFormat="1" ht="11.25"/>
    <row r="216" s="23" customFormat="1" ht="11.25"/>
    <row r="217" s="23" customFormat="1" ht="11.25"/>
    <row r="218" s="23" customFormat="1" ht="11.25"/>
    <row r="219" s="23" customFormat="1" ht="11.25"/>
    <row r="220" s="23" customFormat="1" ht="11.25"/>
    <row r="221" s="23" customFormat="1" ht="11.25"/>
    <row r="222" s="23" customFormat="1" ht="11.25"/>
    <row r="223" s="23" customFormat="1" ht="11.25"/>
    <row r="224" s="23" customFormat="1" ht="11.25"/>
    <row r="225" s="23" customFormat="1" ht="11.25"/>
    <row r="226" s="23" customFormat="1" ht="11.25"/>
    <row r="227" s="23" customFormat="1" ht="11.25"/>
    <row r="228" s="23" customFormat="1" ht="11.25"/>
    <row r="229" s="23" customFormat="1" ht="11.25"/>
    <row r="230" s="23" customFormat="1" ht="11.25"/>
    <row r="231" s="23" customFormat="1" ht="11.25"/>
    <row r="232" s="23" customFormat="1" ht="11.25"/>
    <row r="233" s="23" customFormat="1" ht="11.25"/>
    <row r="234" s="23" customFormat="1" ht="11.25"/>
    <row r="235" s="23" customFormat="1" ht="11.25"/>
    <row r="236" s="23" customFormat="1" ht="11.25"/>
    <row r="237" s="23" customFormat="1" ht="11.25"/>
    <row r="238" s="23" customFormat="1" ht="11.25"/>
    <row r="239" s="23" customFormat="1" ht="11.25"/>
    <row r="240" s="23" customFormat="1" ht="11.25"/>
    <row r="241" s="23" customFormat="1" ht="11.25"/>
    <row r="242" s="23" customFormat="1" ht="11.25"/>
    <row r="243" s="23" customFormat="1" ht="11.25"/>
    <row r="244" s="23" customFormat="1" ht="11.25"/>
    <row r="245" s="23" customFormat="1" ht="11.25"/>
    <row r="246" s="23" customFormat="1" ht="11.25"/>
    <row r="247" s="23" customFormat="1" ht="11.25"/>
    <row r="248" s="23" customFormat="1" ht="11.25"/>
    <row r="249" s="23" customFormat="1" ht="11.25"/>
    <row r="250" s="23" customFormat="1" ht="11.25"/>
    <row r="251" s="23" customFormat="1" ht="11.25"/>
    <row r="252" s="23" customFormat="1" ht="11.25"/>
    <row r="253" s="23" customFormat="1" ht="11.25"/>
    <row r="254" s="23" customFormat="1" ht="11.25"/>
    <row r="255" s="23" customFormat="1" ht="11.25"/>
    <row r="256" s="23" customFormat="1" ht="11.25"/>
    <row r="257" s="23" customFormat="1" ht="11.25"/>
    <row r="258" s="23" customFormat="1" ht="11.25"/>
    <row r="259" s="23" customFormat="1" ht="11.25"/>
    <row r="260" s="23" customFormat="1" ht="11.25"/>
    <row r="261" s="23" customFormat="1" ht="11.25"/>
    <row r="262" s="23" customFormat="1" ht="11.25"/>
    <row r="263" s="23" customFormat="1" ht="11.25"/>
    <row r="264" s="23" customFormat="1" ht="11.25"/>
    <row r="265" s="23" customFormat="1" ht="11.25"/>
    <row r="266" s="23" customFormat="1" ht="11.25"/>
    <row r="267" s="23" customFormat="1" ht="11.25"/>
    <row r="268" s="23" customFormat="1" ht="11.25"/>
    <row r="269" s="23" customFormat="1" ht="11.25"/>
    <row r="270" s="23" customFormat="1" ht="11.25"/>
    <row r="271" s="23" customFormat="1" ht="11.25"/>
    <row r="272" s="23" customFormat="1" ht="11.25"/>
    <row r="273" s="23" customFormat="1" ht="11.25"/>
    <row r="274" s="23" customFormat="1" ht="11.25"/>
    <row r="275" s="23" customFormat="1" ht="11.25"/>
    <row r="276" s="23" customFormat="1" ht="11.25"/>
    <row r="277" s="23" customFormat="1" ht="11.25"/>
    <row r="278" s="23" customFormat="1" ht="11.25"/>
    <row r="279" s="23" customFormat="1" ht="11.25"/>
    <row r="280" s="23" customFormat="1" ht="11.25"/>
    <row r="281" s="23" customFormat="1" ht="11.25"/>
    <row r="282" s="23" customFormat="1" ht="11.25"/>
    <row r="283" s="23" customFormat="1" ht="11.25"/>
    <row r="284" s="23" customFormat="1" ht="11.25"/>
    <row r="285" s="23" customFormat="1" ht="11.25"/>
    <row r="286" s="23" customFormat="1" ht="11.25"/>
    <row r="287" s="23" customFormat="1" ht="11.25"/>
    <row r="288" s="23" customFormat="1" ht="11.25"/>
    <row r="289" s="23" customFormat="1" ht="11.25"/>
    <row r="290" s="23" customFormat="1" ht="11.25"/>
    <row r="291" s="23" customFormat="1" ht="11.25"/>
    <row r="292" s="23" customFormat="1" ht="11.25"/>
    <row r="293" s="23" customFormat="1" ht="11.25"/>
    <row r="294" s="23" customFormat="1" ht="11.25"/>
    <row r="295" s="23" customFormat="1" ht="11.25"/>
    <row r="296" s="23" customFormat="1" ht="11.25"/>
    <row r="297" s="23" customFormat="1" ht="11.25"/>
    <row r="298" s="23" customFormat="1" ht="11.25"/>
    <row r="299" s="23" customFormat="1" ht="11.25"/>
    <row r="300" s="23" customFormat="1" ht="11.25"/>
    <row r="301" s="23" customFormat="1" ht="11.25"/>
    <row r="302" s="23" customFormat="1" ht="11.25"/>
    <row r="303" s="23" customFormat="1" ht="11.25"/>
    <row r="304" s="23" customFormat="1" ht="11.25"/>
    <row r="305" s="23" customFormat="1" ht="11.25"/>
    <row r="306" s="23" customFormat="1" ht="11.25"/>
    <row r="307" s="23" customFormat="1" ht="11.25"/>
    <row r="308" s="23" customFormat="1" ht="11.25"/>
    <row r="309" s="23" customFormat="1" ht="11.25"/>
    <row r="310" s="23" customFormat="1" ht="11.25"/>
    <row r="311" s="23" customFormat="1" ht="11.25"/>
    <row r="312" s="23" customFormat="1" ht="11.25"/>
    <row r="313" s="23" customFormat="1" ht="11.25"/>
    <row r="314" s="23" customFormat="1" ht="11.25"/>
    <row r="315" s="23" customFormat="1" ht="11.25"/>
    <row r="316" s="23" customFormat="1" ht="11.25"/>
    <row r="317" s="23" customFormat="1" ht="11.25"/>
    <row r="318" s="23" customFormat="1" ht="11.25"/>
    <row r="319" s="23" customFormat="1" ht="11.25"/>
    <row r="320" s="23" customFormat="1" ht="11.25"/>
    <row r="321" s="23" customFormat="1" ht="11.25"/>
    <row r="322" s="23" customFormat="1" ht="11.25"/>
    <row r="323" s="23" customFormat="1" ht="11.25"/>
    <row r="324" s="23" customFormat="1" ht="11.25"/>
    <row r="325" s="23" customFormat="1" ht="11.25"/>
    <row r="326" s="23" customFormat="1" ht="11.25"/>
    <row r="327" s="23" customFormat="1" ht="11.25"/>
    <row r="328" s="23" customFormat="1" ht="11.25"/>
    <row r="329" s="23" customFormat="1" ht="11.25"/>
    <row r="330" s="23" customFormat="1" ht="11.25"/>
    <row r="331" s="23" customFormat="1" ht="11.25"/>
    <row r="332" s="23" customFormat="1" ht="11.25"/>
    <row r="333" s="23" customFormat="1" ht="11.25"/>
    <row r="334" s="23" customFormat="1" ht="11.25"/>
    <row r="335" s="23" customFormat="1" ht="11.25"/>
    <row r="336" s="23" customFormat="1" ht="11.25"/>
    <row r="337" s="23" customFormat="1" ht="11.25"/>
    <row r="338" s="23" customFormat="1" ht="11.25"/>
    <row r="339" s="23" customFormat="1" ht="11.25"/>
    <row r="340" s="23" customFormat="1" ht="11.25"/>
    <row r="341" s="23" customFormat="1" ht="11.25"/>
    <row r="342" s="23" customFormat="1" ht="11.25"/>
    <row r="343" s="23" customFormat="1" ht="11.25"/>
    <row r="344" s="23" customFormat="1" ht="11.25"/>
    <row r="345" s="23" customFormat="1" ht="11.25"/>
    <row r="346" s="23" customFormat="1" ht="11.25"/>
    <row r="347" s="23" customFormat="1" ht="11.25"/>
    <row r="348" s="23" customFormat="1" ht="11.25"/>
    <row r="349" s="23" customFormat="1" ht="11.25"/>
    <row r="350" s="23" customFormat="1" ht="11.25"/>
    <row r="351" s="23" customFormat="1" ht="11.25"/>
    <row r="352" s="23" customFormat="1" ht="11.25"/>
    <row r="353" s="23" customFormat="1" ht="11.25"/>
    <row r="354" s="23" customFormat="1" ht="11.25"/>
    <row r="355" s="23" customFormat="1" ht="11.25"/>
    <row r="356" s="23" customFormat="1" ht="11.25"/>
    <row r="357" s="23" customFormat="1" ht="11.25"/>
    <row r="358" s="23" customFormat="1" ht="11.25"/>
    <row r="359" s="23" customFormat="1" ht="11.25"/>
    <row r="360" s="23" customFormat="1" ht="11.25"/>
    <row r="361" s="23" customFormat="1" ht="11.25"/>
    <row r="362" s="23" customFormat="1" ht="11.25"/>
    <row r="363" s="23" customFormat="1" ht="11.25"/>
    <row r="364" s="23" customFormat="1" ht="11.25"/>
    <row r="365" s="23" customFormat="1" ht="11.25"/>
    <row r="366" s="23" customFormat="1" ht="11.25"/>
    <row r="367" s="23" customFormat="1" ht="11.25"/>
    <row r="368" s="23" customFormat="1" ht="11.25"/>
    <row r="369" s="23" customFormat="1" ht="11.25"/>
    <row r="370" s="23" customFormat="1" ht="11.25"/>
    <row r="371" s="23" customFormat="1" ht="11.25"/>
    <row r="372" s="23" customFormat="1" ht="11.25"/>
    <row r="373" s="23" customFormat="1" ht="11.25"/>
    <row r="374" s="23" customFormat="1" ht="11.25"/>
    <row r="375" s="23" customFormat="1" ht="11.25"/>
    <row r="376" s="23" customFormat="1" ht="11.25"/>
    <row r="377" s="23" customFormat="1" ht="11.25"/>
    <row r="378" s="23" customFormat="1" ht="11.25"/>
    <row r="379" s="23" customFormat="1" ht="11.25"/>
    <row r="380" s="23" customFormat="1" ht="11.25"/>
    <row r="381" s="23" customFormat="1" ht="11.25"/>
    <row r="382" s="23" customFormat="1" ht="11.25"/>
    <row r="383" s="23" customFormat="1" ht="11.25"/>
    <row r="384" s="23" customFormat="1" ht="11.25"/>
    <row r="385" s="23" customFormat="1" ht="11.25"/>
    <row r="386" s="23" customFormat="1" ht="11.25"/>
    <row r="387" s="23" customFormat="1" ht="11.25"/>
    <row r="388" s="23" customFormat="1" ht="11.25"/>
    <row r="389" s="23" customFormat="1" ht="11.25"/>
    <row r="390" s="23" customFormat="1" ht="11.25"/>
    <row r="391" s="23" customFormat="1" ht="11.25"/>
    <row r="392" s="23" customFormat="1" ht="11.25"/>
    <row r="393" s="23" customFormat="1" ht="11.25"/>
    <row r="394" s="23" customFormat="1" ht="11.25"/>
    <row r="395" s="23" customFormat="1" ht="11.25"/>
    <row r="396" s="23" customFormat="1" ht="11.25"/>
    <row r="397" s="23" customFormat="1" ht="11.25"/>
    <row r="398" s="23" customFormat="1" ht="11.25"/>
    <row r="399" s="23" customFormat="1" ht="11.25"/>
    <row r="400" s="23" customFormat="1" ht="11.25"/>
    <row r="401" s="23" customFormat="1" ht="11.25"/>
    <row r="402" s="23" customFormat="1" ht="11.25"/>
    <row r="403" s="23" customFormat="1" ht="11.25"/>
    <row r="404" s="23" customFormat="1" ht="11.25"/>
    <row r="405" s="23" customFormat="1" ht="11.25"/>
    <row r="406" s="23" customFormat="1" ht="11.25"/>
    <row r="407" s="23" customFormat="1" ht="11.25"/>
    <row r="408" s="23" customFormat="1" ht="11.25"/>
    <row r="409" s="23" customFormat="1" ht="11.25"/>
    <row r="410" s="23" customFormat="1" ht="11.25"/>
    <row r="411" s="23" customFormat="1" ht="11.25"/>
    <row r="412" s="23" customFormat="1" ht="11.25"/>
    <row r="413" s="23" customFormat="1" ht="11.25"/>
    <row r="414" s="23" customFormat="1" ht="11.25"/>
    <row r="415" s="23" customFormat="1" ht="11.25"/>
    <row r="416" s="23" customFormat="1" ht="11.25"/>
    <row r="417" s="23" customFormat="1" ht="11.25"/>
    <row r="418" s="23" customFormat="1" ht="11.25"/>
    <row r="419" s="23" customFormat="1" ht="11.25"/>
    <row r="420" s="23" customFormat="1" ht="11.25"/>
    <row r="421" s="23" customFormat="1" ht="11.25"/>
    <row r="422" s="23" customFormat="1" ht="11.25"/>
    <row r="423" s="23" customFormat="1" ht="11.25"/>
    <row r="424" s="23" customFormat="1" ht="11.25"/>
    <row r="425" s="23" customFormat="1" ht="11.25"/>
    <row r="426" s="23" customFormat="1" ht="11.25"/>
    <row r="427" s="23" customFormat="1" ht="11.25"/>
    <row r="428" s="23" customFormat="1" ht="11.25"/>
    <row r="429" s="23" customFormat="1" ht="11.25"/>
    <row r="430" s="23" customFormat="1" ht="11.25"/>
    <row r="431" s="23" customFormat="1" ht="11.25"/>
    <row r="432" s="23" customFormat="1" ht="11.25"/>
    <row r="433" s="23" customFormat="1" ht="11.25"/>
    <row r="434" s="23" customFormat="1" ht="11.25"/>
    <row r="435" s="23" customFormat="1" ht="11.25"/>
    <row r="436" s="23" customFormat="1" ht="11.25"/>
    <row r="437" s="23" customFormat="1" ht="11.25"/>
    <row r="438" s="23" customFormat="1" ht="11.25"/>
    <row r="439" s="23" customFormat="1" ht="11.25"/>
    <row r="440" s="23" customFormat="1" ht="11.25"/>
    <row r="441" s="23" customFormat="1" ht="11.25"/>
    <row r="442" s="23" customFormat="1" ht="11.25"/>
    <row r="443" s="23" customFormat="1" ht="11.25"/>
    <row r="444" s="23" customFormat="1" ht="11.25"/>
    <row r="445" s="23" customFormat="1" ht="11.25"/>
    <row r="446" s="23" customFormat="1" ht="11.25"/>
    <row r="447" s="23" customFormat="1" ht="11.25"/>
    <row r="448" s="23" customFormat="1" ht="11.25"/>
    <row r="449" s="23" customFormat="1" ht="11.25"/>
    <row r="450" s="23" customFormat="1" ht="11.25"/>
    <row r="451" s="23" customFormat="1" ht="11.25"/>
    <row r="452" s="23" customFormat="1" ht="11.25"/>
    <row r="453" s="23" customFormat="1" ht="11.25"/>
    <row r="454" s="23" customFormat="1" ht="11.25"/>
    <row r="455" s="23" customFormat="1" ht="11.25"/>
    <row r="456" s="23" customFormat="1" ht="11.25"/>
    <row r="457" s="23" customFormat="1" ht="11.25"/>
    <row r="458" s="23" customFormat="1" ht="11.25"/>
    <row r="459" s="23" customFormat="1" ht="11.25"/>
    <row r="460" s="23" customFormat="1" ht="11.25"/>
    <row r="461" s="23" customFormat="1" ht="11.25"/>
    <row r="462" s="23" customFormat="1" ht="11.25"/>
    <row r="463" s="23" customFormat="1" ht="11.25"/>
    <row r="464" s="23" customFormat="1" ht="11.25"/>
    <row r="465" s="23" customFormat="1" ht="11.25"/>
    <row r="466" s="23" customFormat="1" ht="11.25"/>
    <row r="467" s="23" customFormat="1" ht="11.25"/>
    <row r="468" s="23" customFormat="1" ht="11.25"/>
    <row r="469" s="23" customFormat="1" ht="11.25"/>
    <row r="470" s="23" customFormat="1" ht="11.25"/>
    <row r="471" s="23" customFormat="1" ht="11.25"/>
    <row r="472" s="23" customFormat="1" ht="11.25"/>
    <row r="473" s="23" customFormat="1" ht="11.25"/>
    <row r="474" s="23" customFormat="1" ht="11.25"/>
    <row r="475" s="23" customFormat="1" ht="11.25"/>
    <row r="476" s="23" customFormat="1" ht="11.25"/>
    <row r="477" s="23" customFormat="1" ht="11.25"/>
    <row r="478" s="23" customFormat="1" ht="11.25"/>
    <row r="479" s="23" customFormat="1" ht="11.25"/>
    <row r="480" s="23" customFormat="1" ht="11.25"/>
    <row r="481" s="23" customFormat="1" ht="11.25"/>
    <row r="482" s="23" customFormat="1" ht="11.25"/>
    <row r="483" s="23" customFormat="1" ht="11.25"/>
    <row r="484" s="23" customFormat="1" ht="11.25"/>
    <row r="485" s="23" customFormat="1" ht="11.25"/>
    <row r="486" s="23" customFormat="1" ht="11.25"/>
    <row r="487" s="23" customFormat="1" ht="11.25"/>
    <row r="488" s="23" customFormat="1" ht="11.25"/>
    <row r="489" s="23" customFormat="1" ht="11.25"/>
    <row r="490" s="23" customFormat="1" ht="11.25"/>
    <row r="491" s="23" customFormat="1" ht="11.25"/>
    <row r="492" s="23" customFormat="1" ht="11.25"/>
    <row r="493" s="23" customFormat="1" ht="11.25"/>
    <row r="494" s="23" customFormat="1" ht="11.25"/>
    <row r="495" s="23" customFormat="1" ht="11.25"/>
    <row r="496" s="23" customFormat="1" ht="11.25"/>
    <row r="497" s="23" customFormat="1" ht="11.25"/>
    <row r="498" s="23" customFormat="1" ht="11.25"/>
    <row r="499" s="23" customFormat="1" ht="11.25"/>
    <row r="500" s="23" customFormat="1" ht="11.25"/>
    <row r="501" s="23" customFormat="1" ht="11.25"/>
    <row r="502" s="23" customFormat="1" ht="11.25"/>
    <row r="503" s="23" customFormat="1" ht="11.25"/>
    <row r="504" s="23" customFormat="1" ht="11.25"/>
    <row r="505" s="23" customFormat="1" ht="11.25"/>
    <row r="506" s="23" customFormat="1" ht="11.25"/>
    <row r="507" s="23" customFormat="1" ht="11.25"/>
    <row r="508" s="23" customFormat="1" ht="11.25"/>
    <row r="509" s="23" customFormat="1" ht="11.25"/>
    <row r="510" s="23" customFormat="1" ht="11.25"/>
    <row r="511" s="23" customFormat="1" ht="11.25"/>
    <row r="512" s="23" customFormat="1" ht="11.25"/>
    <row r="513" s="23" customFormat="1" ht="11.25"/>
    <row r="514" s="23" customFormat="1" ht="11.25"/>
    <row r="515" s="23" customFormat="1" ht="11.25"/>
    <row r="516" s="23" customFormat="1" ht="11.25"/>
    <row r="517" s="23" customFormat="1" ht="11.25"/>
    <row r="518" s="23" customFormat="1" ht="11.25"/>
    <row r="519" s="23" customFormat="1" ht="11.25"/>
    <row r="520" s="23" customFormat="1" ht="11.25"/>
    <row r="521" s="23" customFormat="1" ht="11.25"/>
    <row r="522" s="23" customFormat="1" ht="11.25"/>
    <row r="523" s="23" customFormat="1" ht="11.25"/>
    <row r="524" s="23" customFormat="1" ht="11.25"/>
    <row r="525" s="23" customFormat="1" ht="11.25"/>
    <row r="526" s="23" customFormat="1" ht="11.25"/>
    <row r="527" s="23" customFormat="1" ht="11.25"/>
    <row r="528" s="23" customFormat="1" ht="11.25"/>
    <row r="529" s="23" customFormat="1" ht="11.25"/>
    <row r="530" s="23" customFormat="1" ht="11.25"/>
    <row r="531" s="23" customFormat="1" ht="11.25"/>
    <row r="532" s="23" customFormat="1" ht="11.25"/>
    <row r="533" s="23" customFormat="1" ht="11.25"/>
    <row r="534" s="23" customFormat="1" ht="11.25"/>
    <row r="535" s="23" customFormat="1" ht="11.25"/>
    <row r="536" s="23" customFormat="1" ht="11.25"/>
    <row r="537" s="23" customFormat="1" ht="11.25"/>
    <row r="538" s="23" customFormat="1" ht="11.25"/>
    <row r="539" s="23" customFormat="1" ht="11.25"/>
    <row r="540" s="23" customFormat="1" ht="11.25"/>
    <row r="541" s="23" customFormat="1" ht="11.25"/>
    <row r="542" s="23" customFormat="1" ht="11.25"/>
    <row r="543" s="23" customFormat="1" ht="11.25"/>
    <row r="544" s="23" customFormat="1" ht="11.25"/>
    <row r="545" s="23" customFormat="1" ht="11.25"/>
    <row r="546" s="23" customFormat="1" ht="11.25"/>
    <row r="547" s="23" customFormat="1" ht="11.25"/>
    <row r="548" s="23" customFormat="1" ht="11.25"/>
    <row r="549" s="23" customFormat="1" ht="11.25"/>
    <row r="550" s="23" customFormat="1" ht="11.25"/>
    <row r="551" s="23" customFormat="1" ht="11.25"/>
    <row r="552" s="23" customFormat="1" ht="11.25"/>
    <row r="553" s="23" customFormat="1" ht="11.25"/>
    <row r="554" s="23" customFormat="1" ht="11.25"/>
    <row r="555" s="23" customFormat="1" ht="11.25"/>
    <row r="556" s="23" customFormat="1" ht="11.25"/>
    <row r="557" s="23" customFormat="1" ht="11.25"/>
    <row r="558" s="23" customFormat="1" ht="11.25"/>
    <row r="559" s="23" customFormat="1" ht="11.25"/>
    <row r="560" s="23" customFormat="1" ht="11.25"/>
    <row r="561" s="23" customFormat="1" ht="11.25"/>
    <row r="562" s="23" customFormat="1" ht="11.25"/>
    <row r="563" s="23" customFormat="1" ht="11.25"/>
    <row r="564" s="23" customFormat="1" ht="11.25"/>
    <row r="565" s="23" customFormat="1" ht="11.25"/>
    <row r="566" s="23" customFormat="1" ht="11.25"/>
    <row r="567" s="23" customFormat="1" ht="11.25"/>
    <row r="568" s="23" customFormat="1" ht="11.25"/>
    <row r="569" s="23" customFormat="1" ht="11.25"/>
    <row r="570" s="23" customFormat="1" ht="11.25"/>
    <row r="571" s="23" customFormat="1" ht="11.25"/>
    <row r="572" s="23" customFormat="1" ht="11.25"/>
    <row r="573" s="23" customFormat="1" ht="11.25"/>
    <row r="574" s="23" customFormat="1" ht="11.25"/>
    <row r="575" s="23" customFormat="1" ht="11.25"/>
    <row r="576" s="23" customFormat="1" ht="11.25"/>
    <row r="577" s="23" customFormat="1" ht="11.25"/>
    <row r="578" s="23" customFormat="1" ht="11.25"/>
    <row r="579" s="23" customFormat="1" ht="11.25"/>
    <row r="580" s="23" customFormat="1" ht="11.25"/>
    <row r="581" s="23" customFormat="1" ht="11.25"/>
    <row r="582" s="23" customFormat="1" ht="11.25"/>
    <row r="583" s="23" customFormat="1" ht="11.25"/>
    <row r="584" s="23" customFormat="1" ht="11.25"/>
    <row r="585" s="23" customFormat="1" ht="11.25"/>
    <row r="586" s="23" customFormat="1" ht="11.25"/>
    <row r="587" s="23" customFormat="1" ht="11.25"/>
    <row r="588" s="23" customFormat="1" ht="11.25"/>
    <row r="589" s="23" customFormat="1" ht="11.25"/>
    <row r="590" s="23" customFormat="1" ht="11.25"/>
    <row r="591" s="23" customFormat="1" ht="11.25"/>
    <row r="592" s="23" customFormat="1" ht="11.25"/>
    <row r="593" s="23" customFormat="1" ht="11.25"/>
    <row r="594" s="23" customFormat="1" ht="11.25"/>
    <row r="595" s="23" customFormat="1" ht="11.25"/>
    <row r="596" s="23" customFormat="1" ht="11.25"/>
    <row r="597" s="23" customFormat="1" ht="11.25"/>
    <row r="598" s="23" customFormat="1" ht="11.25"/>
    <row r="599" s="23" customFormat="1" ht="11.25"/>
    <row r="600" s="23" customFormat="1" ht="11.25"/>
    <row r="601" s="23" customFormat="1" ht="11.25"/>
    <row r="602" s="23" customFormat="1" ht="11.25"/>
    <row r="603" s="23" customFormat="1" ht="11.25"/>
    <row r="604" s="23" customFormat="1" ht="11.25"/>
    <row r="605" s="23" customFormat="1" ht="11.25"/>
    <row r="606" s="23" customFormat="1" ht="11.25"/>
    <row r="607" s="23" customFormat="1" ht="11.25"/>
    <row r="608" s="23" customFormat="1" ht="11.25"/>
    <row r="609" s="23" customFormat="1" ht="11.25"/>
    <row r="610" s="23" customFormat="1" ht="11.25"/>
    <row r="611" s="23" customFormat="1" ht="11.25"/>
    <row r="612" s="23" customFormat="1" ht="11.25"/>
    <row r="613" s="23" customFormat="1" ht="11.25"/>
    <row r="614" s="23" customFormat="1" ht="11.25"/>
    <row r="615" s="23" customFormat="1" ht="11.25"/>
    <row r="616" s="23" customFormat="1" ht="11.25"/>
    <row r="617" s="23" customFormat="1" ht="11.25"/>
    <row r="618" s="23" customFormat="1" ht="11.25"/>
    <row r="619" s="23" customFormat="1" ht="11.25"/>
    <row r="620" s="23" customFormat="1" ht="11.25"/>
    <row r="621" s="23" customFormat="1" ht="11.25"/>
    <row r="622" s="23" customFormat="1" ht="11.25"/>
    <row r="623" s="23" customFormat="1" ht="11.25"/>
    <row r="624" s="23" customFormat="1" ht="11.25"/>
    <row r="625" s="23" customFormat="1" ht="11.25"/>
    <row r="626" s="23" customFormat="1" ht="11.25"/>
    <row r="627" s="23" customFormat="1" ht="11.25"/>
    <row r="628" s="23" customFormat="1" ht="11.25"/>
    <row r="629" s="23" customFormat="1" ht="11.25"/>
    <row r="630" s="23" customFormat="1" ht="11.25"/>
    <row r="631" s="23" customFormat="1" ht="11.25"/>
    <row r="632" s="23" customFormat="1" ht="11.25"/>
    <row r="633" s="23" customFormat="1" ht="11.25"/>
    <row r="634" s="23" customFormat="1" ht="11.25"/>
    <row r="635" s="23" customFormat="1" ht="11.25"/>
    <row r="636" s="23" customFormat="1" ht="11.25"/>
    <row r="637" s="23" customFormat="1" ht="11.25"/>
    <row r="638" s="23" customFormat="1" ht="11.25"/>
    <row r="639" s="23" customFormat="1" ht="11.25"/>
    <row r="640" s="23" customFormat="1" ht="11.25"/>
    <row r="641" s="23" customFormat="1" ht="11.25"/>
    <row r="642" s="23" customFormat="1" ht="11.25"/>
    <row r="643" s="23" customFormat="1" ht="11.25"/>
    <row r="644" s="23" customFormat="1" ht="11.25"/>
    <row r="645" s="23" customFormat="1" ht="11.25"/>
    <row r="646" s="23" customFormat="1" ht="11.25"/>
    <row r="647" s="23" customFormat="1" ht="11.25"/>
    <row r="648" s="23" customFormat="1" ht="11.25"/>
    <row r="649" s="23" customFormat="1" ht="11.25"/>
    <row r="650" s="23" customFormat="1" ht="11.25"/>
    <row r="651" s="23" customFormat="1" ht="11.25"/>
    <row r="652" s="23" customFormat="1" ht="11.25"/>
    <row r="653" s="23" customFormat="1" ht="11.25"/>
    <row r="654" s="23" customFormat="1" ht="11.25"/>
    <row r="655" s="23" customFormat="1" ht="11.25"/>
    <row r="656" s="23" customFormat="1" ht="11.25"/>
    <row r="657" s="23" customFormat="1" ht="11.25"/>
    <row r="658" s="23" customFormat="1" ht="11.25"/>
    <row r="659" s="23" customFormat="1" ht="11.25"/>
    <row r="660" s="23" customFormat="1" ht="11.25"/>
    <row r="661" s="23" customFormat="1" ht="11.25"/>
    <row r="662" s="23" customFormat="1" ht="11.25"/>
    <row r="663" s="23" customFormat="1" ht="11.25"/>
    <row r="664" s="23" customFormat="1" ht="11.25"/>
    <row r="665" s="23" customFormat="1" ht="11.25"/>
    <row r="666" s="23" customFormat="1" ht="11.25"/>
    <row r="667" s="23" customFormat="1" ht="11.25"/>
    <row r="668" s="23" customFormat="1" ht="11.25"/>
    <row r="669" s="23" customFormat="1" ht="11.25"/>
    <row r="670" s="23" customFormat="1" ht="11.25"/>
    <row r="671" s="23" customFormat="1" ht="11.25"/>
    <row r="672" s="23" customFormat="1" ht="11.25"/>
    <row r="673" s="23" customFormat="1" ht="11.25"/>
    <row r="674" s="23" customFormat="1" ht="11.25"/>
    <row r="675" s="23" customFormat="1" ht="11.25"/>
    <row r="676" s="23" customFormat="1" ht="11.25"/>
    <row r="677" s="23" customFormat="1" ht="11.25"/>
    <row r="678" s="23" customFormat="1" ht="11.25"/>
    <row r="679" s="23" customFormat="1" ht="11.25"/>
    <row r="680" s="23" customFormat="1" ht="11.25"/>
    <row r="681" s="23" customFormat="1" ht="11.25"/>
    <row r="682" s="23" customFormat="1" ht="11.25"/>
    <row r="683" s="23" customFormat="1" ht="11.25"/>
    <row r="684" s="23" customFormat="1" ht="11.25"/>
    <row r="685" s="23" customFormat="1" ht="11.25"/>
    <row r="686" s="23" customFormat="1" ht="11.25"/>
    <row r="687" s="23" customFormat="1" ht="11.25"/>
    <row r="688" s="23" customFormat="1" ht="11.25"/>
    <row r="689" s="23" customFormat="1" ht="11.25"/>
    <row r="690" s="23" customFormat="1" ht="11.25"/>
    <row r="691" s="23" customFormat="1" ht="11.25"/>
    <row r="692" s="23" customFormat="1" ht="11.25"/>
    <row r="693" s="23" customFormat="1" ht="11.25"/>
    <row r="694" s="23" customFormat="1" ht="11.25"/>
    <row r="695" s="23" customFormat="1" ht="11.25"/>
    <row r="696" s="23" customFormat="1" ht="11.25"/>
    <row r="697" s="23" customFormat="1" ht="11.25"/>
    <row r="698" s="23" customFormat="1" ht="11.25"/>
    <row r="699" s="23" customFormat="1" ht="11.25"/>
    <row r="700" s="23" customFormat="1" ht="11.25"/>
    <row r="701" s="23" customFormat="1" ht="11.25"/>
    <row r="702" s="23" customFormat="1" ht="11.25"/>
    <row r="703" s="23" customFormat="1" ht="11.25"/>
    <row r="704" s="23" customFormat="1" ht="11.25"/>
    <row r="705" s="23" customFormat="1" ht="11.25"/>
    <row r="706" s="23" customFormat="1" ht="11.25"/>
    <row r="707" s="23" customFormat="1" ht="11.25"/>
    <row r="708" s="23" customFormat="1" ht="11.25"/>
    <row r="709" s="23" customFormat="1" ht="11.25"/>
    <row r="710" s="23" customFormat="1" ht="11.25"/>
    <row r="711" s="23" customFormat="1" ht="11.25"/>
    <row r="712" s="23" customFormat="1" ht="11.25"/>
    <row r="713" s="23" customFormat="1" ht="11.25"/>
    <row r="714" s="23" customFormat="1" ht="11.25"/>
    <row r="715" s="23" customFormat="1" ht="11.25"/>
    <row r="716" s="23" customFormat="1" ht="11.25"/>
    <row r="717" s="23" customFormat="1" ht="11.25"/>
    <row r="718" s="23" customFormat="1" ht="11.25"/>
    <row r="719" s="23" customFormat="1" ht="11.25"/>
    <row r="720" s="23" customFormat="1" ht="11.25"/>
    <row r="721" s="23" customFormat="1" ht="11.25"/>
    <row r="722" s="23" customFormat="1" ht="11.25"/>
    <row r="723" s="23" customFormat="1" ht="11.25"/>
    <row r="724" s="23" customFormat="1" ht="11.25"/>
    <row r="725" s="23" customFormat="1" ht="11.25"/>
    <row r="726" s="23" customFormat="1" ht="11.25"/>
    <row r="727" s="23" customFormat="1" ht="11.25"/>
    <row r="728" s="23" customFormat="1" ht="11.25"/>
    <row r="729" s="23" customFormat="1" ht="11.25"/>
    <row r="730" s="23" customFormat="1" ht="11.25"/>
    <row r="731" s="23" customFormat="1" ht="11.25"/>
    <row r="732" s="23" customFormat="1" ht="11.25"/>
    <row r="733" s="23" customFormat="1" ht="11.25"/>
    <row r="734" s="23" customFormat="1" ht="11.25"/>
    <row r="735" s="23" customFormat="1" ht="11.25"/>
    <row r="736" s="23" customFormat="1" ht="11.25"/>
    <row r="737" s="23" customFormat="1" ht="11.25"/>
    <row r="738" s="23" customFormat="1" ht="11.25"/>
    <row r="739" s="23" customFormat="1" ht="11.25"/>
    <row r="740" s="23" customFormat="1" ht="11.25"/>
    <row r="741" s="23" customFormat="1" ht="11.25"/>
    <row r="742" s="23" customFormat="1" ht="11.25"/>
    <row r="743" s="23" customFormat="1" ht="11.25"/>
    <row r="744" s="23" customFormat="1" ht="11.25"/>
    <row r="745" s="23" customFormat="1" ht="11.25"/>
    <row r="746" s="23" customFormat="1" ht="11.25"/>
    <row r="747" s="23" customFormat="1" ht="11.25"/>
    <row r="748" s="23" customFormat="1" ht="11.25"/>
    <row r="749" s="23" customFormat="1" ht="11.25"/>
    <row r="750" s="23" customFormat="1" ht="11.25"/>
    <row r="751" s="23" customFormat="1" ht="11.25"/>
    <row r="752" s="23" customFormat="1" ht="11.25"/>
    <row r="753" s="23" customFormat="1" ht="11.25"/>
    <row r="754" s="23" customFormat="1" ht="11.25"/>
    <row r="755" s="23" customFormat="1" ht="11.25"/>
    <row r="756" s="23" customFormat="1" ht="11.25"/>
    <row r="757" s="23" customFormat="1" ht="11.25"/>
    <row r="758" s="23" customFormat="1" ht="11.25"/>
    <row r="759" s="23" customFormat="1" ht="11.25"/>
    <row r="760" s="23" customFormat="1" ht="11.25"/>
    <row r="761" s="23" customFormat="1" ht="11.25"/>
    <row r="762" s="23" customFormat="1" ht="11.25"/>
    <row r="763" s="23" customFormat="1" ht="11.25"/>
    <row r="764" s="23" customFormat="1" ht="11.25"/>
    <row r="765" s="23" customFormat="1" ht="11.25"/>
    <row r="766" s="23" customFormat="1" ht="11.25"/>
    <row r="767" s="23" customFormat="1" ht="11.25"/>
    <row r="768" s="23" customFormat="1" ht="11.25"/>
    <row r="769" s="23" customFormat="1" ht="11.25"/>
    <row r="770" s="23" customFormat="1" ht="11.25"/>
    <row r="771" s="23" customFormat="1" ht="11.25"/>
    <row r="772" s="23" customFormat="1" ht="11.25"/>
    <row r="773" s="23" customFormat="1" ht="11.25"/>
    <row r="774" s="23" customFormat="1" ht="11.25"/>
    <row r="775" s="23" customFormat="1" ht="11.25"/>
    <row r="776" s="23" customFormat="1" ht="11.25"/>
    <row r="777" s="23" customFormat="1" ht="11.25"/>
    <row r="778" s="23" customFormat="1" ht="11.25"/>
    <row r="779" s="23" customFormat="1" ht="11.25"/>
    <row r="780" s="23" customFormat="1" ht="11.25"/>
    <row r="781" s="23" customFormat="1" ht="11.25"/>
    <row r="782" s="23" customFormat="1" ht="11.25"/>
    <row r="783" s="23" customFormat="1" ht="11.25"/>
    <row r="784" s="23" customFormat="1" ht="11.25"/>
    <row r="785" s="23" customFormat="1" ht="11.25"/>
    <row r="786" s="23" customFormat="1" ht="11.25"/>
    <row r="787" s="23" customFormat="1" ht="11.25"/>
    <row r="788" s="23" customFormat="1" ht="11.25"/>
    <row r="789" s="23" customFormat="1" ht="11.25"/>
    <row r="790" s="23" customFormat="1" ht="11.25"/>
    <row r="791" s="23" customFormat="1" ht="11.25"/>
    <row r="792" s="23" customFormat="1" ht="11.25"/>
    <row r="793" s="23" customFormat="1" ht="11.25"/>
    <row r="794" s="23" customFormat="1" ht="11.25"/>
    <row r="795" s="23" customFormat="1" ht="11.25"/>
    <row r="796" s="23" customFormat="1" ht="11.25"/>
    <row r="797" s="23" customFormat="1" ht="11.25"/>
    <row r="798" s="23" customFormat="1" ht="11.25"/>
    <row r="799" s="23" customFormat="1" ht="11.25"/>
    <row r="800" s="23" customFormat="1" ht="11.25"/>
    <row r="801" s="23" customFormat="1" ht="11.25"/>
    <row r="802" s="23" customFormat="1" ht="11.25"/>
    <row r="803" s="23" customFormat="1" ht="11.25"/>
    <row r="804" s="23" customFormat="1" ht="11.25"/>
    <row r="805" s="23" customFormat="1" ht="11.25"/>
    <row r="806" s="23" customFormat="1" ht="11.25"/>
    <row r="807" s="23" customFormat="1" ht="11.25"/>
    <row r="808" s="23" customFormat="1" ht="11.25"/>
    <row r="809" s="23" customFormat="1" ht="11.25"/>
    <row r="810" s="23" customFormat="1" ht="11.25"/>
    <row r="811" s="23" customFormat="1" ht="11.25"/>
    <row r="812" s="23" customFormat="1" ht="11.25"/>
    <row r="813" s="23" customFormat="1" ht="11.25"/>
    <row r="814" s="23" customFormat="1" ht="11.25"/>
    <row r="815" s="23" customFormat="1" ht="11.25"/>
    <row r="816" s="23" customFormat="1" ht="11.25"/>
    <row r="817" s="23" customFormat="1" ht="11.25"/>
    <row r="818" s="23" customFormat="1" ht="11.25"/>
    <row r="819" s="23" customFormat="1" ht="11.25"/>
    <row r="820" s="23" customFormat="1" ht="11.25"/>
    <row r="821" s="23" customFormat="1" ht="11.25"/>
    <row r="822" s="23" customFormat="1" ht="11.25"/>
    <row r="823" s="23" customFormat="1" ht="11.25"/>
    <row r="824" s="23" customFormat="1" ht="11.25"/>
    <row r="825" s="23" customFormat="1" ht="11.25"/>
    <row r="826" s="23" customFormat="1" ht="11.25"/>
    <row r="827" s="23" customFormat="1" ht="11.25"/>
    <row r="828" s="23" customFormat="1" ht="11.25"/>
    <row r="829" s="23" customFormat="1" ht="11.25"/>
    <row r="830" s="23" customFormat="1" ht="11.25"/>
    <row r="831" s="23" customFormat="1" ht="11.25"/>
    <row r="832" s="23" customFormat="1" ht="11.25"/>
    <row r="833" s="23" customFormat="1" ht="11.25"/>
    <row r="834" s="23" customFormat="1" ht="11.25"/>
    <row r="835" s="23" customFormat="1" ht="11.25"/>
    <row r="836" s="23" customFormat="1" ht="11.25"/>
    <row r="837" s="23" customFormat="1" ht="11.25"/>
    <row r="838" s="23" customFormat="1" ht="11.25"/>
    <row r="839" s="23" customFormat="1" ht="11.25"/>
    <row r="840" s="23" customFormat="1" ht="11.25"/>
    <row r="841" s="23" customFormat="1" ht="11.25"/>
    <row r="842" s="23" customFormat="1" ht="11.25"/>
    <row r="843" s="23" customFormat="1" ht="11.25"/>
    <row r="844" s="23" customFormat="1" ht="11.25"/>
    <row r="845" s="23" customFormat="1" ht="11.25"/>
    <row r="846" s="23" customFormat="1" ht="11.25"/>
    <row r="847" s="23" customFormat="1" ht="11.25"/>
    <row r="848" s="23" customFormat="1" ht="11.25"/>
    <row r="849" s="23" customFormat="1" ht="11.25"/>
    <row r="850" s="23" customFormat="1" ht="11.25"/>
    <row r="851" s="23" customFormat="1" ht="11.25"/>
    <row r="852" s="23" customFormat="1" ht="11.25"/>
    <row r="853" s="23" customFormat="1" ht="11.25"/>
    <row r="854" s="23" customFormat="1" ht="11.25"/>
    <row r="855" s="23" customFormat="1" ht="11.25"/>
    <row r="856" s="23" customFormat="1" ht="11.25"/>
    <row r="857" s="23" customFormat="1" ht="11.25"/>
    <row r="858" s="23" customFormat="1" ht="11.25"/>
    <row r="859" s="23" customFormat="1" ht="11.25"/>
    <row r="860" s="23" customFormat="1" ht="11.25"/>
    <row r="861" s="23" customFormat="1" ht="11.25"/>
    <row r="862" s="23" customFormat="1" ht="11.25"/>
    <row r="863" s="23" customFormat="1" ht="11.25"/>
    <row r="864" s="23" customFormat="1" ht="11.25"/>
    <row r="865" s="23" customFormat="1" ht="11.25"/>
    <row r="866" s="23" customFormat="1" ht="11.25"/>
    <row r="867" s="23" customFormat="1" ht="11.25"/>
    <row r="868" s="23" customFormat="1" ht="11.25"/>
    <row r="869" s="23" customFormat="1" ht="11.25"/>
    <row r="870" s="23" customFormat="1" ht="11.25"/>
    <row r="871" s="23" customFormat="1" ht="11.25"/>
    <row r="872" s="23" customFormat="1" ht="11.25"/>
    <row r="873" s="23" customFormat="1" ht="11.25"/>
    <row r="874" s="23" customFormat="1" ht="11.25"/>
    <row r="875" s="23" customFormat="1" ht="11.25"/>
    <row r="876" s="23" customFormat="1" ht="11.25"/>
    <row r="877" s="23" customFormat="1" ht="11.25"/>
    <row r="878" s="23" customFormat="1" ht="11.25"/>
    <row r="879" s="23" customFormat="1" ht="11.25"/>
    <row r="880" s="23" customFormat="1" ht="11.25"/>
    <row r="881" s="23" customFormat="1" ht="11.25"/>
    <row r="882" s="23" customFormat="1" ht="11.25"/>
    <row r="883" s="23" customFormat="1" ht="11.25"/>
    <row r="884" s="23" customFormat="1" ht="11.25"/>
    <row r="885" s="23" customFormat="1" ht="11.25"/>
    <row r="886" s="23" customFormat="1" ht="11.25"/>
    <row r="887" s="23" customFormat="1" ht="11.25"/>
    <row r="888" s="23" customFormat="1" ht="11.25"/>
    <row r="889" s="23" customFormat="1" ht="11.25"/>
    <row r="890" s="23" customFormat="1" ht="11.25"/>
    <row r="891" s="23" customFormat="1" ht="11.25"/>
    <row r="892" s="23" customFormat="1" ht="11.25"/>
    <row r="893" s="23" customFormat="1" ht="11.25"/>
    <row r="894" s="23" customFormat="1" ht="11.25"/>
    <row r="895" s="23" customFormat="1" ht="11.25"/>
    <row r="896" s="23" customFormat="1" ht="11.25"/>
    <row r="897" s="23" customFormat="1" ht="11.25"/>
    <row r="898" s="23" customFormat="1" ht="11.25"/>
    <row r="899" s="23" customFormat="1" ht="11.25"/>
    <row r="900" s="23" customFormat="1" ht="11.25"/>
    <row r="901" s="23" customFormat="1" ht="11.25"/>
    <row r="902" s="23" customFormat="1" ht="11.25"/>
    <row r="903" s="23" customFormat="1" ht="11.25"/>
    <row r="904" s="23" customFormat="1" ht="11.25"/>
    <row r="905" s="23" customFormat="1" ht="11.25"/>
    <row r="906" s="23" customFormat="1" ht="11.25"/>
    <row r="907" s="23" customFormat="1" ht="11.25"/>
    <row r="908" s="23" customFormat="1" ht="11.25"/>
    <row r="909" s="23" customFormat="1" ht="11.25"/>
    <row r="910" s="23" customFormat="1" ht="11.25"/>
    <row r="911" s="23" customFormat="1" ht="11.25"/>
    <row r="912" s="23" customFormat="1" ht="11.25"/>
    <row r="913" s="23" customFormat="1" ht="11.25"/>
    <row r="914" s="23" customFormat="1" ht="11.25"/>
    <row r="915" s="23" customFormat="1" ht="11.25"/>
    <row r="916" s="23" customFormat="1" ht="11.25"/>
    <row r="917" s="23" customFormat="1" ht="11.25"/>
    <row r="918" s="23" customFormat="1" ht="11.25"/>
    <row r="919" s="23" customFormat="1" ht="11.25"/>
    <row r="920" s="23" customFormat="1" ht="11.25"/>
    <row r="921" s="23" customFormat="1" ht="11.25"/>
    <row r="922" s="23" customFormat="1" ht="11.25"/>
    <row r="923" s="23" customFormat="1" ht="11.25"/>
    <row r="924" s="23" customFormat="1" ht="11.25"/>
    <row r="925" s="23" customFormat="1" ht="11.25"/>
    <row r="926" s="23" customFormat="1" ht="11.25"/>
    <row r="927" s="23" customFormat="1" ht="11.25"/>
    <row r="928" s="23" customFormat="1" ht="11.25"/>
    <row r="929" s="23" customFormat="1" ht="11.25"/>
    <row r="930" s="23" customFormat="1" ht="11.25"/>
    <row r="931" s="23" customFormat="1" ht="11.25"/>
    <row r="932" s="23" customFormat="1" ht="11.25"/>
    <row r="933" s="23" customFormat="1" ht="11.25"/>
    <row r="934" s="23" customFormat="1" ht="11.25"/>
    <row r="935" s="23" customFormat="1" ht="11.25"/>
    <row r="936" s="23" customFormat="1" ht="11.25"/>
    <row r="937" s="23" customFormat="1" ht="11.25"/>
    <row r="938" s="23" customFormat="1" ht="11.25"/>
    <row r="939" s="23" customFormat="1" ht="11.25"/>
    <row r="940" s="23" customFormat="1" ht="11.25"/>
    <row r="941" s="23" customFormat="1" ht="11.25"/>
    <row r="942" s="23" customFormat="1" ht="11.25"/>
    <row r="943" s="23" customFormat="1" ht="11.25"/>
    <row r="944" s="23" customFormat="1" ht="11.25"/>
    <row r="945" s="23" customFormat="1" ht="11.25"/>
    <row r="946" s="23" customFormat="1" ht="11.25"/>
    <row r="947" s="23" customFormat="1" ht="11.25"/>
    <row r="948" s="23" customFormat="1" ht="11.25"/>
    <row r="949" s="23" customFormat="1" ht="11.25"/>
    <row r="950" s="23" customFormat="1" ht="11.25"/>
    <row r="951" s="23" customFormat="1" ht="11.25"/>
    <row r="952" s="23" customFormat="1" ht="11.25"/>
    <row r="953" s="23" customFormat="1" ht="11.25"/>
    <row r="954" s="23" customFormat="1" ht="11.25"/>
    <row r="955" s="23" customFormat="1" ht="11.25"/>
    <row r="956" s="23" customFormat="1" ht="11.25"/>
    <row r="957" s="23" customFormat="1" ht="11.25"/>
    <row r="958" s="23" customFormat="1" ht="11.25"/>
    <row r="959" s="23" customFormat="1" ht="11.25"/>
    <row r="960" s="23" customFormat="1" ht="11.25"/>
    <row r="961" s="23" customFormat="1" ht="11.25"/>
    <row r="962" s="23" customFormat="1" ht="11.25"/>
    <row r="963" s="23" customFormat="1" ht="11.25"/>
    <row r="964" s="23" customFormat="1" ht="11.25"/>
    <row r="965" s="23" customFormat="1" ht="11.25"/>
    <row r="966" s="23" customFormat="1" ht="11.25"/>
    <row r="967" s="23" customFormat="1" ht="11.25"/>
    <row r="968" s="23" customFormat="1" ht="11.25"/>
    <row r="969" s="23" customFormat="1" ht="11.25"/>
    <row r="970" s="23" customFormat="1" ht="11.25"/>
    <row r="971" s="23" customFormat="1" ht="11.25"/>
    <row r="972" s="23" customFormat="1" ht="11.25"/>
    <row r="973" s="23" customFormat="1" ht="11.25"/>
    <row r="974" s="23" customFormat="1" ht="11.25"/>
    <row r="975" s="23" customFormat="1" ht="11.25"/>
    <row r="976" s="23" customFormat="1" ht="11.25"/>
    <row r="977" s="23" customFormat="1" ht="11.25"/>
    <row r="978" s="23" customFormat="1" ht="11.25"/>
    <row r="979" s="23" customFormat="1" ht="11.25"/>
    <row r="980" s="23" customFormat="1" ht="11.25"/>
    <row r="981" s="23" customFormat="1" ht="11.25"/>
    <row r="982" s="23" customFormat="1" ht="11.25"/>
    <row r="983" s="23" customFormat="1" ht="11.25"/>
    <row r="984" s="23" customFormat="1" ht="11.25"/>
    <row r="985" s="23" customFormat="1" ht="11.25"/>
    <row r="986" s="23" customFormat="1" ht="11.25"/>
    <row r="987" s="23" customFormat="1" ht="11.25"/>
    <row r="988" s="23" customFormat="1" ht="11.25"/>
    <row r="989" s="23" customFormat="1" ht="11.25"/>
    <row r="990" s="23" customFormat="1" ht="11.25"/>
    <row r="991" s="23" customFormat="1" ht="11.25"/>
    <row r="992" s="23" customFormat="1" ht="11.25"/>
    <row r="993" s="23" customFormat="1" ht="11.25"/>
    <row r="994" s="23" customFormat="1" ht="11.25"/>
    <row r="995" s="23" customFormat="1" ht="11.25"/>
    <row r="996" s="23" customFormat="1" ht="11.25"/>
    <row r="997" s="23" customFormat="1" ht="11.25"/>
    <row r="998" s="23" customFormat="1" ht="11.25"/>
    <row r="999" s="23" customFormat="1" ht="11.25"/>
    <row r="1000" s="23" customFormat="1" ht="11.25"/>
    <row r="1001" s="23" customFormat="1" ht="11.25"/>
    <row r="1002" s="23" customFormat="1" ht="11.25"/>
    <row r="1003" s="23" customFormat="1" ht="11.25"/>
    <row r="1004" s="23" customFormat="1" ht="11.25"/>
    <row r="1005" s="23" customFormat="1" ht="11.25"/>
    <row r="1006" s="23" customFormat="1" ht="11.25"/>
    <row r="1007" s="23" customFormat="1" ht="11.25"/>
    <row r="1008" s="23" customFormat="1" ht="11.25"/>
    <row r="1009" s="23" customFormat="1" ht="11.25"/>
    <row r="1010" s="23" customFormat="1" ht="11.25"/>
    <row r="1011" s="23" customFormat="1" ht="11.25"/>
    <row r="1012" s="23" customFormat="1" ht="11.25"/>
    <row r="1013" s="23" customFormat="1" ht="11.25"/>
    <row r="1014" s="23" customFormat="1" ht="11.25"/>
    <row r="1015" s="23" customFormat="1" ht="11.25"/>
    <row r="1016" s="23" customFormat="1" ht="11.25"/>
    <row r="1017" s="23" customFormat="1" ht="11.25"/>
    <row r="1018" s="23" customFormat="1" ht="11.25"/>
    <row r="1019" s="23" customFormat="1" ht="11.25"/>
    <row r="1020" s="23" customFormat="1" ht="11.25"/>
    <row r="1021" s="23" customFormat="1" ht="11.25"/>
    <row r="1022" s="23" customFormat="1" ht="11.25"/>
    <row r="1023" s="23" customFormat="1" ht="11.25"/>
    <row r="1024" s="23" customFormat="1" ht="11.25"/>
    <row r="1025" s="23" customFormat="1" ht="11.25"/>
    <row r="1026" s="23" customFormat="1" ht="11.25"/>
    <row r="1027" s="23" customFormat="1" ht="11.25"/>
    <row r="1028" s="23" customFormat="1" ht="11.25"/>
    <row r="1029" s="23" customFormat="1" ht="11.25"/>
    <row r="1030" s="23" customFormat="1" ht="11.25"/>
    <row r="1031" s="23" customFormat="1" ht="11.25"/>
    <row r="1032" s="23" customFormat="1" ht="11.25"/>
    <row r="1033" s="23" customFormat="1" ht="11.25"/>
    <row r="1034" s="23" customFormat="1" ht="11.25"/>
    <row r="1035" s="23" customFormat="1" ht="11.25"/>
    <row r="1036" s="23" customFormat="1" ht="11.25"/>
    <row r="1037" s="23" customFormat="1" ht="11.25"/>
    <row r="1038" s="23" customFormat="1" ht="11.25"/>
    <row r="1039" s="23" customFormat="1" ht="11.25"/>
    <row r="1040" s="23" customFormat="1" ht="11.25"/>
    <row r="1041" s="23" customFormat="1" ht="11.25"/>
    <row r="1042" s="23" customFormat="1" ht="11.25"/>
    <row r="1043" s="23" customFormat="1" ht="11.25"/>
    <row r="1044" s="23" customFormat="1" ht="11.25"/>
    <row r="1045" s="23" customFormat="1" ht="11.25"/>
    <row r="1046" s="23" customFormat="1" ht="11.25"/>
    <row r="1047" s="23" customFormat="1" ht="11.25"/>
    <row r="1048" s="23" customFormat="1" ht="11.25"/>
    <row r="1049" s="23" customFormat="1" ht="11.25"/>
    <row r="1050" s="23" customFormat="1" ht="11.25"/>
    <row r="1051" s="23" customFormat="1" ht="11.25"/>
    <row r="1052" s="23" customFormat="1" ht="11.25"/>
    <row r="1053" s="23" customFormat="1" ht="11.25"/>
    <row r="1054" s="23" customFormat="1" ht="11.25"/>
    <row r="1055" s="23" customFormat="1" ht="11.25"/>
    <row r="1056" s="23" customFormat="1" ht="11.25"/>
    <row r="1057" s="23" customFormat="1" ht="11.25"/>
    <row r="1058" s="23" customFormat="1" ht="11.25"/>
    <row r="1059" s="23" customFormat="1" ht="11.25"/>
    <row r="1060" s="23" customFormat="1" ht="11.25"/>
    <row r="1061" s="23" customFormat="1" ht="11.25"/>
    <row r="1062" s="23" customFormat="1" ht="11.25"/>
    <row r="1063" s="23" customFormat="1" ht="11.25"/>
    <row r="1064" s="23" customFormat="1" ht="11.25"/>
    <row r="1065" s="23" customFormat="1" ht="11.25"/>
    <row r="1066" s="23" customFormat="1" ht="11.25"/>
    <row r="1067" s="23" customFormat="1" ht="11.25"/>
    <row r="1068" s="23" customFormat="1" ht="11.25"/>
    <row r="1069" s="23" customFormat="1" ht="11.25"/>
    <row r="1070" s="23" customFormat="1" ht="11.25"/>
    <row r="1071" s="23" customFormat="1" ht="11.25"/>
    <row r="1072" s="23" customFormat="1" ht="11.25"/>
    <row r="1073" s="23" customFormat="1" ht="11.25"/>
    <row r="1074" s="23" customFormat="1" ht="11.25"/>
    <row r="1075" s="23" customFormat="1" ht="11.25"/>
    <row r="1076" s="23" customFormat="1" ht="11.25"/>
    <row r="1077" s="23" customFormat="1" ht="11.25"/>
    <row r="1078" s="23" customFormat="1" ht="11.25"/>
    <row r="1079" s="23" customFormat="1" ht="11.25"/>
    <row r="1080" s="23" customFormat="1" ht="11.25"/>
    <row r="1081" s="23" customFormat="1" ht="11.25"/>
    <row r="1082" s="23" customFormat="1" ht="11.25"/>
    <row r="1083" s="23" customFormat="1" ht="11.25"/>
    <row r="1084" s="23" customFormat="1" ht="11.25"/>
    <row r="1085" s="23" customFormat="1" ht="11.25"/>
    <row r="1086" s="23" customFormat="1" ht="11.25"/>
    <row r="1087" s="23" customFormat="1" ht="11.25"/>
    <row r="1088" s="23" customFormat="1" ht="11.25"/>
    <row r="1089" s="23" customFormat="1" ht="11.25"/>
    <row r="1090" s="23" customFormat="1" ht="11.25"/>
    <row r="1091" s="23" customFormat="1" ht="11.25"/>
    <row r="1092" s="23" customFormat="1" ht="11.25"/>
    <row r="1093" s="23" customFormat="1" ht="11.25"/>
    <row r="1094" s="23" customFormat="1" ht="11.25"/>
    <row r="1095" s="23" customFormat="1" ht="11.25"/>
    <row r="1096" s="23" customFormat="1" ht="11.25"/>
    <row r="1097" s="23" customFormat="1" ht="11.25"/>
    <row r="1098" s="23" customFormat="1" ht="11.25"/>
    <row r="1099" s="23" customFormat="1" ht="11.25"/>
    <row r="1100" s="23" customFormat="1" ht="11.25"/>
    <row r="1101" s="23" customFormat="1" ht="11.25"/>
    <row r="1102" s="23" customFormat="1" ht="11.25"/>
    <row r="1103" s="23" customFormat="1" ht="11.25"/>
    <row r="1104" s="23" customFormat="1" ht="11.25"/>
    <row r="1105" s="23" customFormat="1" ht="11.25"/>
    <row r="1106" s="23" customFormat="1" ht="11.25"/>
    <row r="1107" s="23" customFormat="1" ht="11.25"/>
    <row r="1108" s="23" customFormat="1" ht="11.25"/>
    <row r="1109" s="23" customFormat="1" ht="11.25"/>
    <row r="1110" s="23" customFormat="1" ht="11.25"/>
    <row r="1111" s="23" customFormat="1" ht="11.25"/>
    <row r="1112" s="23" customFormat="1" ht="11.25"/>
    <row r="1113" s="23" customFormat="1" ht="11.25"/>
    <row r="1114" s="23" customFormat="1" ht="11.25"/>
    <row r="1115" s="23" customFormat="1" ht="11.25"/>
    <row r="1116" s="23" customFormat="1" ht="11.25"/>
    <row r="1117" s="23" customFormat="1" ht="11.25"/>
    <row r="1118" s="23" customFormat="1" ht="11.25"/>
    <row r="1119" s="23" customFormat="1" ht="11.25"/>
    <row r="1120" s="23" customFormat="1" ht="11.25"/>
    <row r="1121" s="23" customFormat="1" ht="11.25"/>
    <row r="1122" s="23" customFormat="1" ht="11.25"/>
    <row r="1123" s="23" customFormat="1" ht="11.25"/>
    <row r="1124" s="23" customFormat="1" ht="11.25"/>
    <row r="1125" s="23" customFormat="1" ht="11.25"/>
    <row r="1126" s="23" customFormat="1" ht="11.25"/>
    <row r="1127" s="23" customFormat="1" ht="11.25"/>
    <row r="1128" s="23" customFormat="1" ht="11.25"/>
    <row r="1129" s="23" customFormat="1" ht="11.25"/>
    <row r="1130" s="23" customFormat="1" ht="11.25"/>
    <row r="1131" s="23" customFormat="1" ht="11.25"/>
    <row r="1132" s="23" customFormat="1" ht="11.25"/>
    <row r="1133" s="23" customFormat="1" ht="11.25"/>
    <row r="1134" s="23" customFormat="1" ht="11.25"/>
    <row r="1135" s="23" customFormat="1" ht="11.25"/>
    <row r="1136" s="23" customFormat="1" ht="11.25"/>
    <row r="1137" s="23" customFormat="1" ht="11.25"/>
    <row r="1138" s="23" customFormat="1" ht="11.25"/>
    <row r="1139" s="23" customFormat="1" ht="11.25"/>
    <row r="1140" s="23" customFormat="1" ht="11.25"/>
    <row r="1141" s="23" customFormat="1" ht="11.25"/>
    <row r="1142" s="23" customFormat="1" ht="11.25"/>
    <row r="1143" s="23" customFormat="1" ht="11.25"/>
    <row r="1144" s="23" customFormat="1" ht="11.25"/>
    <row r="1145" s="23" customFormat="1" ht="11.25"/>
    <row r="1146" s="23" customFormat="1" ht="11.25"/>
    <row r="1147" s="23" customFormat="1" ht="11.25"/>
    <row r="1148" s="23" customFormat="1" ht="11.25"/>
    <row r="1149" s="23" customFormat="1" ht="11.25"/>
    <row r="1150" s="23" customFormat="1" ht="11.25"/>
    <row r="1151" s="23" customFormat="1" ht="11.25"/>
    <row r="1152" s="23" customFormat="1" ht="11.25"/>
    <row r="1153" s="23" customFormat="1" ht="11.25"/>
    <row r="1154" s="23" customFormat="1" ht="11.25"/>
    <row r="1155" s="23" customFormat="1" ht="11.25"/>
    <row r="1156" s="23" customFormat="1" ht="11.25"/>
    <row r="1157" s="23" customFormat="1" ht="11.25"/>
    <row r="1158" s="23" customFormat="1" ht="11.25"/>
    <row r="1159" s="23" customFormat="1" ht="11.25"/>
    <row r="1160" s="23" customFormat="1" ht="11.25"/>
    <row r="1161" s="23" customFormat="1" ht="11.25"/>
    <row r="1162" s="23" customFormat="1" ht="11.25"/>
    <row r="1163" s="23" customFormat="1" ht="11.25"/>
    <row r="1164" s="23" customFormat="1" ht="11.25"/>
    <row r="1165" s="23" customFormat="1" ht="11.25"/>
    <row r="1166" s="23" customFormat="1" ht="11.25"/>
    <row r="1167" s="23" customFormat="1" ht="11.25"/>
    <row r="1168" s="23" customFormat="1" ht="11.25"/>
    <row r="1169" s="23" customFormat="1" ht="11.25"/>
    <row r="1170" s="23" customFormat="1" ht="11.25"/>
    <row r="1171" s="23" customFormat="1" ht="11.25"/>
    <row r="1172" s="23" customFormat="1" ht="11.25"/>
    <row r="1173" s="23" customFormat="1" ht="11.25"/>
    <row r="1174" s="23" customFormat="1" ht="11.25"/>
    <row r="1175" s="23" customFormat="1" ht="11.25"/>
    <row r="1176" s="23" customFormat="1" ht="11.25"/>
    <row r="1177" s="23" customFormat="1" ht="11.25"/>
    <row r="1178" s="23" customFormat="1" ht="11.25"/>
    <row r="1179" s="23" customFormat="1" ht="11.25"/>
    <row r="1180" s="23" customFormat="1" ht="11.25"/>
    <row r="1181" s="23" customFormat="1" ht="11.25"/>
    <row r="1182" s="23" customFormat="1" ht="11.25"/>
    <row r="1183" s="23" customFormat="1" ht="11.25"/>
    <row r="1184" s="23" customFormat="1" ht="11.25"/>
    <row r="1185" s="23" customFormat="1" ht="11.25"/>
    <row r="1186" s="23" customFormat="1" ht="11.25"/>
    <row r="1187" s="23" customFormat="1" ht="11.25"/>
    <row r="1188" s="23" customFormat="1" ht="11.25"/>
    <row r="1189" s="23" customFormat="1" ht="11.25"/>
    <row r="1190" s="23" customFormat="1" ht="11.25"/>
    <row r="1191" s="23" customFormat="1" ht="11.25"/>
    <row r="1192" s="23" customFormat="1" ht="11.25"/>
    <row r="1193" s="23" customFormat="1" ht="11.25"/>
    <row r="1194" s="23" customFormat="1" ht="11.25"/>
    <row r="1195" s="23" customFormat="1" ht="11.25"/>
    <row r="1196" s="23" customFormat="1" ht="11.25"/>
    <row r="1197" s="23" customFormat="1" ht="11.25"/>
    <row r="1198" s="23" customFormat="1" ht="11.25"/>
    <row r="1199" s="23" customFormat="1" ht="11.25"/>
    <row r="1200" s="23" customFormat="1" ht="11.25"/>
    <row r="1201" s="23" customFormat="1" ht="11.25"/>
    <row r="1202" s="23" customFormat="1" ht="11.25"/>
    <row r="1203" s="23" customFormat="1" ht="11.25"/>
    <row r="1204" s="23" customFormat="1" ht="11.25"/>
    <row r="1205" s="23" customFormat="1" ht="11.25"/>
    <row r="1206" s="23" customFormat="1" ht="11.25"/>
    <row r="1207" s="23" customFormat="1" ht="11.25"/>
    <row r="1208" s="23" customFormat="1" ht="11.25"/>
    <row r="1209" s="23" customFormat="1" ht="11.25"/>
    <row r="1210" s="23" customFormat="1" ht="11.25"/>
    <row r="1211" s="23" customFormat="1" ht="11.25"/>
    <row r="1212" s="23" customFormat="1" ht="11.25"/>
    <row r="1213" s="23" customFormat="1" ht="11.25"/>
    <row r="1214" s="23" customFormat="1" ht="11.25"/>
    <row r="1215" s="23" customFormat="1" ht="11.25"/>
    <row r="1216" s="23" customFormat="1" ht="11.25"/>
    <row r="1217" s="23" customFormat="1" ht="11.25"/>
    <row r="1218" s="23" customFormat="1" ht="11.25"/>
    <row r="1219" s="23" customFormat="1" ht="11.25"/>
    <row r="1220" s="23" customFormat="1" ht="11.25"/>
    <row r="1221" s="23" customFormat="1" ht="11.25"/>
    <row r="1222" s="23" customFormat="1" ht="11.25"/>
    <row r="1223" s="23" customFormat="1" ht="11.25"/>
    <row r="1224" s="23" customFormat="1" ht="11.25"/>
    <row r="1225" s="23" customFormat="1" ht="11.25"/>
    <row r="1226" s="23" customFormat="1" ht="11.25"/>
    <row r="1227" s="23" customFormat="1" ht="11.25"/>
    <row r="1228" s="23" customFormat="1" ht="11.25"/>
    <row r="1229" s="23" customFormat="1" ht="11.25"/>
    <row r="1230" s="23" customFormat="1" ht="11.25"/>
    <row r="1231" s="23" customFormat="1" ht="11.25"/>
    <row r="1232" s="23" customFormat="1" ht="11.25"/>
    <row r="1233" s="23" customFormat="1" ht="11.25"/>
    <row r="1234" s="23" customFormat="1" ht="11.25"/>
    <row r="1235" s="23" customFormat="1" ht="11.25"/>
    <row r="1236" s="23" customFormat="1" ht="11.25"/>
    <row r="1237" s="23" customFormat="1" ht="11.25"/>
    <row r="1238" s="23" customFormat="1" ht="11.25"/>
    <row r="1239" s="23" customFormat="1" ht="11.25"/>
    <row r="1240" s="23" customFormat="1" ht="11.25"/>
    <row r="1241" s="23" customFormat="1" ht="11.25"/>
    <row r="1242" s="23" customFormat="1" ht="11.25"/>
    <row r="1243" s="23" customFormat="1" ht="11.25"/>
    <row r="1244" s="23" customFormat="1" ht="11.25"/>
    <row r="1245" s="23" customFormat="1" ht="11.25"/>
    <row r="1246" s="23" customFormat="1" ht="11.25"/>
    <row r="1247" s="23" customFormat="1" ht="11.25"/>
    <row r="1248" s="23" customFormat="1" ht="11.25"/>
    <row r="1249" s="23" customFormat="1" ht="11.25"/>
    <row r="1250" s="23" customFormat="1" ht="11.25"/>
    <row r="1251" s="23" customFormat="1" ht="11.25"/>
    <row r="1252" s="23" customFormat="1" ht="11.25"/>
    <row r="1253" s="23" customFormat="1" ht="11.25"/>
    <row r="1254" s="23" customFormat="1" ht="11.25"/>
    <row r="1255" s="23" customFormat="1" ht="11.25"/>
    <row r="1256" s="23" customFormat="1" ht="11.25"/>
    <row r="1257" s="23" customFormat="1" ht="11.25"/>
    <row r="1258" s="23" customFormat="1" ht="11.25"/>
    <row r="1259" s="23" customFormat="1" ht="11.25"/>
    <row r="1260" s="23" customFormat="1" ht="11.25"/>
    <row r="1261" s="23" customFormat="1" ht="11.25"/>
    <row r="1262" s="23" customFormat="1" ht="11.25"/>
    <row r="1263" s="23" customFormat="1" ht="11.25"/>
    <row r="1264" s="23" customFormat="1" ht="11.25"/>
    <row r="1265" s="23" customFormat="1" ht="11.25"/>
    <row r="1266" s="23" customFormat="1" ht="11.25"/>
    <row r="1267" s="23" customFormat="1" ht="11.25"/>
    <row r="1268" s="23" customFormat="1" ht="11.25"/>
    <row r="1269" s="23" customFormat="1" ht="11.25"/>
    <row r="1270" s="23" customFormat="1" ht="11.25"/>
    <row r="1271" s="23" customFormat="1" ht="11.25"/>
    <row r="1272" s="23" customFormat="1" ht="11.25"/>
    <row r="1273" s="23" customFormat="1" ht="11.25"/>
    <row r="1274" s="23" customFormat="1" ht="11.25"/>
    <row r="1275" s="23" customFormat="1" ht="11.25"/>
    <row r="1276" s="23" customFormat="1" ht="11.25"/>
    <row r="1277" s="23" customFormat="1" ht="11.25"/>
    <row r="1278" s="23" customFormat="1" ht="11.25"/>
    <row r="1279" s="23" customFormat="1" ht="11.25"/>
    <row r="1280" s="23" customFormat="1" ht="11.25"/>
    <row r="1281" s="23" customFormat="1" ht="11.25"/>
    <row r="1282" s="23" customFormat="1" ht="11.25"/>
    <row r="1283" s="23" customFormat="1" ht="11.25"/>
    <row r="1284" s="23" customFormat="1" ht="11.25"/>
    <row r="1285" s="23" customFormat="1" ht="11.25"/>
    <row r="1286" s="23" customFormat="1" ht="11.25"/>
    <row r="1287" s="23" customFormat="1" ht="11.25"/>
    <row r="1288" s="23" customFormat="1" ht="11.25"/>
    <row r="1289" s="23" customFormat="1" ht="11.25"/>
    <row r="1290" s="23" customFormat="1" ht="11.25"/>
    <row r="1291" s="23" customFormat="1" ht="11.25"/>
    <row r="1292" s="23" customFormat="1" ht="11.25"/>
    <row r="1293" s="23" customFormat="1" ht="11.25"/>
    <row r="1294" s="23" customFormat="1" ht="11.25"/>
    <row r="1295" s="23" customFormat="1" ht="11.25"/>
    <row r="1296" s="23" customFormat="1" ht="11.25"/>
    <row r="1297" s="23" customFormat="1" ht="11.25"/>
    <row r="1298" s="23" customFormat="1" ht="11.25"/>
    <row r="1299" s="23" customFormat="1" ht="11.25"/>
    <row r="1300" s="23" customFormat="1" ht="11.25"/>
    <row r="1301" s="23" customFormat="1" ht="11.25"/>
    <row r="1302" s="23" customFormat="1" ht="11.25"/>
    <row r="1303" s="23" customFormat="1" ht="11.25"/>
    <row r="1304" s="23" customFormat="1" ht="11.25"/>
    <row r="1305" s="23" customFormat="1" ht="11.25"/>
    <row r="1306" s="23" customFormat="1" ht="11.25"/>
    <row r="1307" s="23" customFormat="1" ht="11.25"/>
    <row r="1308" s="23" customFormat="1" ht="11.25"/>
    <row r="1309" s="23" customFormat="1" ht="11.25"/>
    <row r="1310" s="23" customFormat="1" ht="11.25"/>
    <row r="1311" s="23" customFormat="1" ht="11.25"/>
    <row r="1312" s="23" customFormat="1" ht="11.25"/>
    <row r="1313" s="23" customFormat="1" ht="11.25"/>
    <row r="1314" s="23" customFormat="1" ht="11.25"/>
    <row r="1315" s="23" customFormat="1" ht="11.25"/>
    <row r="1316" s="23" customFormat="1" ht="11.25"/>
    <row r="1317" s="23" customFormat="1" ht="11.25"/>
    <row r="1318" s="23" customFormat="1" ht="11.25"/>
    <row r="1319" s="23" customFormat="1" ht="11.25"/>
    <row r="1320" s="23" customFormat="1" ht="11.25"/>
    <row r="1321" s="23" customFormat="1" ht="11.25"/>
    <row r="1322" s="23" customFormat="1" ht="11.25"/>
    <row r="1323" s="23" customFormat="1" ht="11.25"/>
    <row r="1324" s="23" customFormat="1" ht="11.25"/>
    <row r="1325" s="23" customFormat="1" ht="11.25"/>
    <row r="1326" s="23" customFormat="1" ht="11.25"/>
    <row r="1327" s="23" customFormat="1" ht="11.25"/>
    <row r="1328" s="23" customFormat="1" ht="11.25"/>
    <row r="1329" s="23" customFormat="1" ht="11.25"/>
    <row r="1330" s="23" customFormat="1" ht="11.25"/>
    <row r="1331" s="23" customFormat="1" ht="11.25"/>
    <row r="1332" s="23" customFormat="1" ht="11.25"/>
    <row r="1333" s="23" customFormat="1" ht="11.25"/>
    <row r="1334" s="23" customFormat="1" ht="11.25"/>
    <row r="1335" s="23" customFormat="1" ht="11.25"/>
    <row r="1336" s="23" customFormat="1" ht="11.25"/>
    <row r="1337" s="23" customFormat="1" ht="11.25"/>
    <row r="1338" s="23" customFormat="1" ht="11.25"/>
    <row r="1339" s="23" customFormat="1" ht="11.25"/>
    <row r="1340" s="23" customFormat="1" ht="11.25"/>
    <row r="1341" s="23" customFormat="1" ht="11.25"/>
    <row r="1342" s="23" customFormat="1" ht="11.25"/>
    <row r="1343" s="23" customFormat="1" ht="11.25"/>
    <row r="1344" s="23" customFormat="1" ht="11.25"/>
    <row r="1345" s="23" customFormat="1" ht="11.25"/>
    <row r="1346" s="23" customFormat="1" ht="11.25"/>
    <row r="1347" s="23" customFormat="1" ht="11.25"/>
    <row r="1348" s="23" customFormat="1" ht="11.25"/>
    <row r="1349" s="23" customFormat="1" ht="11.25"/>
    <row r="1350" s="23" customFormat="1" ht="11.25"/>
    <row r="1351" s="23" customFormat="1" ht="11.25"/>
    <row r="1352" s="23" customFormat="1" ht="11.25"/>
    <row r="1353" s="23" customFormat="1" ht="11.25"/>
    <row r="1354" s="23" customFormat="1" ht="11.25"/>
    <row r="1355" s="23" customFormat="1" ht="11.25"/>
    <row r="1356" s="23" customFormat="1" ht="11.25"/>
    <row r="1357" s="23" customFormat="1" ht="11.25"/>
    <row r="1358" s="23" customFormat="1" ht="11.25"/>
    <row r="1359" s="23" customFormat="1" ht="11.25"/>
    <row r="1360" s="23" customFormat="1" ht="11.25"/>
    <row r="1361" s="23" customFormat="1" ht="11.25"/>
    <row r="1362" s="23" customFormat="1" ht="11.25"/>
    <row r="1363" s="23" customFormat="1" ht="11.25"/>
    <row r="1364" s="23" customFormat="1" ht="11.25"/>
    <row r="1365" s="23" customFormat="1" ht="11.25"/>
    <row r="1366" s="23" customFormat="1" ht="11.25"/>
    <row r="1367" s="23" customFormat="1" ht="11.25"/>
    <row r="1368" s="23" customFormat="1" ht="11.25"/>
    <row r="1369" s="23" customFormat="1" ht="11.25"/>
    <row r="1370" s="23" customFormat="1" ht="11.25"/>
    <row r="1371" s="23" customFormat="1" ht="11.25"/>
    <row r="1372" s="23" customFormat="1" ht="11.25"/>
    <row r="1373" s="23" customFormat="1" ht="11.25"/>
    <row r="1374" s="23" customFormat="1" ht="11.25"/>
    <row r="1375" s="23" customFormat="1" ht="11.25"/>
    <row r="1376" s="23" customFormat="1" ht="11.25"/>
    <row r="1377" s="23" customFormat="1" ht="11.25"/>
    <row r="1378" s="23" customFormat="1" ht="11.25"/>
    <row r="1379" s="23" customFormat="1" ht="11.25"/>
    <row r="1380" s="23" customFormat="1" ht="11.25"/>
    <row r="1381" s="23" customFormat="1" ht="11.25"/>
    <row r="1382" s="23" customFormat="1" ht="11.25"/>
    <row r="1383" s="23" customFormat="1" ht="11.25"/>
    <row r="1384" s="23" customFormat="1" ht="11.25"/>
    <row r="1385" s="23" customFormat="1" ht="11.25"/>
    <row r="1386" s="23" customFormat="1" ht="11.25"/>
    <row r="1387" s="23" customFormat="1" ht="11.25"/>
    <row r="1388" s="23" customFormat="1" ht="11.25"/>
    <row r="1389" s="23" customFormat="1" ht="11.25"/>
    <row r="1390" s="23" customFormat="1" ht="11.25"/>
    <row r="1391" s="23" customFormat="1" ht="11.25"/>
    <row r="1392" s="23" customFormat="1" ht="11.25"/>
    <row r="1393" s="23" customFormat="1" ht="11.25"/>
    <row r="1394" s="23" customFormat="1" ht="11.25"/>
    <row r="1395" s="23" customFormat="1" ht="11.25"/>
    <row r="1396" s="23" customFormat="1" ht="11.25"/>
    <row r="1397" s="23" customFormat="1" ht="11.25"/>
    <row r="1398" s="23" customFormat="1" ht="11.25"/>
    <row r="1399" s="23" customFormat="1" ht="11.25"/>
    <row r="1400" s="23" customFormat="1" ht="11.25"/>
    <row r="1401" s="23" customFormat="1" ht="11.25"/>
    <row r="1402" s="23" customFormat="1" ht="11.25"/>
    <row r="1403" s="23" customFormat="1" ht="11.25"/>
    <row r="1404" s="23" customFormat="1" ht="11.25"/>
    <row r="1405" s="23" customFormat="1" ht="11.25"/>
    <row r="1406" s="23" customFormat="1" ht="11.25"/>
    <row r="1407" s="23" customFormat="1" ht="11.25"/>
    <row r="1408" s="23" customFormat="1" ht="11.25"/>
    <row r="1409" s="23" customFormat="1" ht="11.25"/>
    <row r="1410" s="23" customFormat="1" ht="11.25"/>
    <row r="1411" s="23" customFormat="1" ht="11.25"/>
    <row r="1412" s="23" customFormat="1" ht="11.25"/>
    <row r="1413" s="23" customFormat="1" ht="11.25"/>
    <row r="1414" s="23" customFormat="1" ht="11.25"/>
    <row r="1415" s="23" customFormat="1" ht="11.25"/>
    <row r="1416" s="23" customFormat="1" ht="11.25"/>
    <row r="1417" s="23" customFormat="1" ht="11.25"/>
    <row r="1418" s="23" customFormat="1" ht="11.25"/>
    <row r="1419" s="23" customFormat="1" ht="11.25"/>
    <row r="1420" s="23" customFormat="1" ht="11.25"/>
    <row r="1421" s="23" customFormat="1" ht="11.25"/>
    <row r="1422" s="23" customFormat="1" ht="11.25"/>
    <row r="1423" s="23" customFormat="1" ht="11.25"/>
    <row r="1424" s="23" customFormat="1" ht="11.25"/>
    <row r="1425" s="23" customFormat="1" ht="11.25"/>
    <row r="1426" s="23" customFormat="1" ht="11.25"/>
    <row r="1427" s="23" customFormat="1" ht="11.25"/>
    <row r="1428" s="23" customFormat="1" ht="11.25"/>
    <row r="1429" s="23" customFormat="1" ht="11.25"/>
    <row r="1430" s="23" customFormat="1" ht="11.25"/>
    <row r="1431" s="23" customFormat="1" ht="11.25"/>
    <row r="1432" s="23" customFormat="1" ht="11.25"/>
    <row r="1433" s="23" customFormat="1" ht="11.25"/>
    <row r="1434" s="23" customFormat="1" ht="11.25"/>
    <row r="1435" s="23" customFormat="1" ht="11.25"/>
    <row r="1436" s="23" customFormat="1" ht="11.25"/>
    <row r="1437" s="23" customFormat="1" ht="11.25"/>
    <row r="1438" s="23" customFormat="1" ht="11.25"/>
    <row r="1439" s="23" customFormat="1" ht="11.25"/>
    <row r="1440" s="23" customFormat="1" ht="11.25"/>
    <row r="1441" s="23" customFormat="1" ht="11.25"/>
    <row r="1442" s="23" customFormat="1" ht="11.25"/>
    <row r="1443" s="23" customFormat="1" ht="11.25"/>
    <row r="1444" s="23" customFormat="1" ht="11.25"/>
    <row r="1445" s="23" customFormat="1" ht="11.25"/>
    <row r="1446" s="23" customFormat="1" ht="11.25"/>
    <row r="1447" s="23" customFormat="1" ht="11.25"/>
    <row r="1448" s="23" customFormat="1" ht="11.25"/>
    <row r="1449" s="23" customFormat="1" ht="11.25"/>
    <row r="1450" s="23" customFormat="1" ht="11.25"/>
    <row r="1451" s="23" customFormat="1" ht="11.25"/>
    <row r="1452" s="23" customFormat="1" ht="11.25"/>
    <row r="1453" s="23" customFormat="1" ht="11.25"/>
    <row r="1454" s="23" customFormat="1" ht="11.25"/>
    <row r="1455" s="23" customFormat="1" ht="11.25"/>
    <row r="1456" s="23" customFormat="1" ht="11.25"/>
    <row r="1457" s="23" customFormat="1" ht="11.25"/>
    <row r="1458" s="23" customFormat="1" ht="11.25"/>
    <row r="1459" s="23" customFormat="1" ht="11.25"/>
    <row r="1460" s="23" customFormat="1" ht="11.25"/>
    <row r="1461" s="23" customFormat="1" ht="11.25"/>
    <row r="1462" s="23" customFormat="1" ht="11.25"/>
    <row r="1463" s="23" customFormat="1" ht="11.25"/>
    <row r="1464" s="23" customFormat="1" ht="11.25"/>
    <row r="1465" s="23" customFormat="1" ht="11.25"/>
    <row r="1466" s="23" customFormat="1" ht="11.25"/>
    <row r="1467" s="23" customFormat="1" ht="11.25"/>
    <row r="1468" s="23" customFormat="1" ht="11.25"/>
    <row r="1469" s="23" customFormat="1" ht="11.25"/>
    <row r="1470" s="23" customFormat="1" ht="11.25"/>
    <row r="1471" s="23" customFormat="1" ht="11.25"/>
    <row r="1472" s="23" customFormat="1" ht="11.25"/>
    <row r="1473" s="23" customFormat="1" ht="11.25"/>
    <row r="1474" s="23" customFormat="1" ht="11.25"/>
    <row r="1475" s="23" customFormat="1" ht="11.25"/>
    <row r="1476" s="23" customFormat="1" ht="11.25"/>
    <row r="1477" s="23" customFormat="1" ht="11.25"/>
    <row r="1478" s="23" customFormat="1" ht="11.25"/>
    <row r="1479" s="23" customFormat="1" ht="11.25"/>
    <row r="1480" s="23" customFormat="1" ht="11.25"/>
    <row r="1481" s="23" customFormat="1" ht="11.25"/>
    <row r="1482" s="23" customFormat="1" ht="11.25"/>
    <row r="1483" s="23" customFormat="1" ht="11.25"/>
    <row r="1484" s="23" customFormat="1" ht="11.25"/>
    <row r="1485" s="23" customFormat="1" ht="11.25"/>
    <row r="1486" s="23" customFormat="1" ht="11.25"/>
    <row r="1487" s="23" customFormat="1" ht="11.25"/>
    <row r="1488" s="23" customFormat="1" ht="11.25"/>
    <row r="1489" s="23" customFormat="1" ht="11.25"/>
    <row r="1490" s="23" customFormat="1" ht="11.25"/>
    <row r="1491" s="23" customFormat="1" ht="11.25"/>
    <row r="1492" s="23" customFormat="1" ht="11.25"/>
    <row r="1493" s="23" customFormat="1" ht="11.25"/>
    <row r="1494" s="23" customFormat="1" ht="11.25"/>
    <row r="1495" s="23" customFormat="1" ht="11.25"/>
    <row r="1496" s="23" customFormat="1" ht="11.25"/>
    <row r="1497" s="23" customFormat="1" ht="11.25"/>
    <row r="1498" s="23" customFormat="1" ht="11.25"/>
    <row r="1499" s="23" customFormat="1" ht="11.25"/>
    <row r="1500" s="23" customFormat="1" ht="11.25"/>
    <row r="1501" s="23" customFormat="1" ht="11.25"/>
    <row r="1502" s="23" customFormat="1" ht="11.25"/>
    <row r="1503" s="23" customFormat="1" ht="11.25"/>
    <row r="1504" s="23" customFormat="1" ht="11.25"/>
    <row r="1505" s="23" customFormat="1" ht="11.25"/>
    <row r="1506" s="23" customFormat="1" ht="11.25"/>
    <row r="1507" s="23" customFormat="1" ht="11.25"/>
    <row r="1508" s="23" customFormat="1" ht="11.25"/>
    <row r="1509" s="23" customFormat="1" ht="11.25"/>
    <row r="1510" s="23" customFormat="1" ht="11.25"/>
    <row r="1511" s="23" customFormat="1" ht="11.25"/>
    <row r="1512" s="23" customFormat="1" ht="11.25"/>
    <row r="1513" s="23" customFormat="1" ht="11.25"/>
    <row r="1514" s="23" customFormat="1" ht="11.25"/>
    <row r="1515" s="23" customFormat="1" ht="11.25"/>
    <row r="1516" s="23" customFormat="1" ht="11.25"/>
    <row r="1517" s="23" customFormat="1" ht="11.25"/>
    <row r="1518" s="23" customFormat="1" ht="11.25"/>
    <row r="1519" s="23" customFormat="1" ht="11.25"/>
    <row r="1520" s="23" customFormat="1" ht="11.25"/>
    <row r="1521" s="23" customFormat="1" ht="11.25"/>
    <row r="1522" s="23" customFormat="1" ht="11.25"/>
    <row r="1523" s="23" customFormat="1" ht="11.25"/>
    <row r="1524" s="23" customFormat="1" ht="11.25"/>
    <row r="1525" s="23" customFormat="1" ht="11.25"/>
    <row r="1526" s="23" customFormat="1" ht="11.25"/>
    <row r="1527" s="23" customFormat="1" ht="11.25"/>
    <row r="1528" s="23" customFormat="1" ht="11.25"/>
    <row r="1529" s="23" customFormat="1" ht="11.25"/>
    <row r="1530" s="23" customFormat="1" ht="11.25"/>
    <row r="1531" s="23" customFormat="1" ht="11.25"/>
    <row r="1532" s="23" customFormat="1" ht="11.25"/>
    <row r="1533" s="23" customFormat="1" ht="11.25"/>
    <row r="1534" s="23" customFormat="1" ht="11.25"/>
    <row r="1535" s="23" customFormat="1" ht="11.25"/>
    <row r="1536" s="23" customFormat="1" ht="11.25"/>
    <row r="1537" s="23" customFormat="1" ht="11.25"/>
    <row r="1538" s="23" customFormat="1" ht="11.25"/>
    <row r="1539" s="23" customFormat="1" ht="11.25"/>
    <row r="1540" s="23" customFormat="1" ht="11.25"/>
    <row r="1541" s="23" customFormat="1" ht="11.25"/>
    <row r="1542" s="23" customFormat="1" ht="11.25"/>
    <row r="1543" s="23" customFormat="1" ht="11.25"/>
    <row r="1544" s="23" customFormat="1" ht="11.25"/>
    <row r="1545" s="23" customFormat="1" ht="11.25"/>
    <row r="1546" s="23" customFormat="1" ht="11.25"/>
    <row r="1547" s="23" customFormat="1" ht="11.25"/>
    <row r="1548" s="23" customFormat="1" ht="11.25"/>
    <row r="1549" s="23" customFormat="1" ht="11.25"/>
    <row r="1550" s="23" customFormat="1" ht="11.25"/>
    <row r="1551" s="23" customFormat="1" ht="11.25"/>
    <row r="1552" s="23" customFormat="1" ht="11.25"/>
    <row r="1553" s="23" customFormat="1" ht="11.25"/>
    <row r="1554" s="23" customFormat="1" ht="11.25"/>
    <row r="1555" s="23" customFormat="1" ht="11.25"/>
    <row r="1556" s="23" customFormat="1" ht="11.25"/>
    <row r="1557" s="23" customFormat="1" ht="11.25"/>
    <row r="1558" s="23" customFormat="1" ht="11.25"/>
    <row r="1559" s="23" customFormat="1" ht="11.25"/>
    <row r="1560" s="23" customFormat="1" ht="11.25"/>
    <row r="1561" s="23" customFormat="1" ht="11.25"/>
    <row r="1562" s="23" customFormat="1" ht="11.25"/>
    <row r="1563" s="23" customFormat="1" ht="11.25"/>
    <row r="1564" s="23" customFormat="1" ht="11.25"/>
    <row r="1565" s="23" customFormat="1" ht="11.25"/>
    <row r="1566" s="23" customFormat="1" ht="11.25"/>
    <row r="1567" s="23" customFormat="1" ht="11.25"/>
    <row r="1568" s="23" customFormat="1" ht="11.25"/>
    <row r="1569" s="23" customFormat="1" ht="11.25"/>
    <row r="1570" s="23" customFormat="1" ht="11.25"/>
    <row r="1571" s="23" customFormat="1" ht="11.25"/>
    <row r="1572" s="23" customFormat="1" ht="11.25"/>
    <row r="1573" s="23" customFormat="1" ht="11.25"/>
    <row r="1574" s="23" customFormat="1" ht="11.25"/>
    <row r="1575" s="23" customFormat="1" ht="11.25"/>
    <row r="1576" s="23" customFormat="1" ht="11.25"/>
    <row r="1577" s="23" customFormat="1" ht="11.25"/>
    <row r="1578" s="23" customFormat="1" ht="11.25"/>
    <row r="1579" s="23" customFormat="1" ht="11.25"/>
    <row r="1580" s="23" customFormat="1" ht="11.25"/>
    <row r="1581" s="23" customFormat="1" ht="11.25"/>
    <row r="1582" s="23" customFormat="1" ht="11.25"/>
    <row r="1583" s="23" customFormat="1" ht="11.25"/>
    <row r="1584" s="23" customFormat="1" ht="11.25"/>
    <row r="1585" s="23" customFormat="1" ht="11.25"/>
    <row r="1586" s="23" customFormat="1" ht="11.25"/>
    <row r="1587" s="23" customFormat="1" ht="11.25"/>
    <row r="1588" s="23" customFormat="1" ht="11.25"/>
    <row r="1589" s="23" customFormat="1" ht="11.25"/>
    <row r="1590" s="23" customFormat="1" ht="11.25"/>
    <row r="1591" s="23" customFormat="1" ht="11.25"/>
    <row r="1592" s="23" customFormat="1" ht="11.25"/>
    <row r="1593" s="23" customFormat="1" ht="11.25"/>
    <row r="1594" s="23" customFormat="1" ht="11.25"/>
    <row r="1595" s="23" customFormat="1" ht="11.25"/>
    <row r="1596" s="23" customFormat="1" ht="11.25"/>
    <row r="1597" s="23" customFormat="1" ht="11.25"/>
    <row r="1598" s="23" customFormat="1" ht="11.25"/>
    <row r="1599" s="23" customFormat="1" ht="11.25"/>
    <row r="1600" s="23" customFormat="1" ht="11.25"/>
    <row r="1601" s="23" customFormat="1" ht="11.25"/>
    <row r="1602" s="23" customFormat="1" ht="11.25"/>
    <row r="1603" s="23" customFormat="1" ht="11.25"/>
    <row r="1604" s="23" customFormat="1" ht="11.25"/>
    <row r="1605" s="23" customFormat="1" ht="11.25"/>
    <row r="1606" s="23" customFormat="1" ht="11.25"/>
    <row r="1607" s="23" customFormat="1" ht="11.25"/>
    <row r="1608" s="23" customFormat="1" ht="11.25"/>
    <row r="1609" s="23" customFormat="1" ht="11.25"/>
    <row r="1610" s="23" customFormat="1" ht="11.25"/>
    <row r="1611" s="23" customFormat="1" ht="11.25"/>
    <row r="1612" s="23" customFormat="1" ht="11.25"/>
    <row r="1613" s="23" customFormat="1" ht="11.25"/>
    <row r="1614" s="23" customFormat="1" ht="11.25"/>
    <row r="1615" s="23" customFormat="1" ht="11.25"/>
    <row r="1616" s="23" customFormat="1" ht="11.25"/>
    <row r="1617" s="23" customFormat="1" ht="11.25"/>
    <row r="1618" s="23" customFormat="1" ht="11.25"/>
    <row r="1619" s="23" customFormat="1" ht="11.25"/>
    <row r="1620" s="23" customFormat="1" ht="11.25"/>
    <row r="1621" s="23" customFormat="1" ht="11.25"/>
    <row r="1622" s="23" customFormat="1" ht="11.25"/>
    <row r="1623" s="23" customFormat="1" ht="11.25"/>
    <row r="1624" s="23" customFormat="1" ht="11.25"/>
    <row r="1625" s="23" customFormat="1" ht="11.25"/>
    <row r="1626" s="23" customFormat="1" ht="11.25"/>
    <row r="1627" s="23" customFormat="1" ht="11.25"/>
    <row r="1628" s="23" customFormat="1" ht="11.25"/>
    <row r="1629" s="23" customFormat="1" ht="11.25"/>
    <row r="1630" s="23" customFormat="1" ht="11.25"/>
    <row r="1631" s="23" customFormat="1" ht="11.25"/>
    <row r="1632" s="23" customFormat="1" ht="11.25"/>
    <row r="1633" s="23" customFormat="1" ht="11.25"/>
    <row r="1634" s="23" customFormat="1" ht="11.25"/>
    <row r="1635" s="23" customFormat="1" ht="11.25"/>
    <row r="1636" s="23" customFormat="1" ht="11.25"/>
    <row r="1637" s="23" customFormat="1" ht="11.25"/>
    <row r="1638" s="23" customFormat="1" ht="11.25"/>
    <row r="1639" s="23" customFormat="1" ht="11.25"/>
    <row r="1640" s="23" customFormat="1" ht="11.25"/>
    <row r="1641" s="23" customFormat="1" ht="11.25"/>
    <row r="1642" s="23" customFormat="1" ht="11.25"/>
    <row r="1643" s="23" customFormat="1" ht="11.25"/>
    <row r="1644" s="23" customFormat="1" ht="11.25"/>
    <row r="1645" s="23" customFormat="1" ht="11.25"/>
    <row r="1646" s="23" customFormat="1" ht="11.25"/>
    <row r="1647" s="23" customFormat="1" ht="11.25"/>
    <row r="1648" s="23" customFormat="1" ht="11.25"/>
    <row r="1649" s="23" customFormat="1" ht="11.25"/>
    <row r="1650" s="23" customFormat="1" ht="11.25"/>
    <row r="1651" s="23" customFormat="1" ht="11.25"/>
    <row r="1652" s="23" customFormat="1" ht="11.25"/>
    <row r="1653" s="23" customFormat="1" ht="11.25"/>
    <row r="1654" s="23" customFormat="1" ht="11.25"/>
    <row r="1655" s="23" customFormat="1" ht="11.25"/>
    <row r="1656" s="23" customFormat="1" ht="11.25"/>
    <row r="1657" s="23" customFormat="1" ht="11.25"/>
    <row r="1658" s="23" customFormat="1" ht="11.25"/>
    <row r="1659" s="23" customFormat="1" ht="11.25"/>
    <row r="1660" s="23" customFormat="1" ht="11.25"/>
    <row r="1661" s="23" customFormat="1" ht="11.25"/>
    <row r="1662" s="23" customFormat="1" ht="11.25"/>
    <row r="1663" s="23" customFormat="1" ht="11.25"/>
    <row r="1664" s="23" customFormat="1" ht="11.25"/>
    <row r="1665" s="23" customFormat="1" ht="11.25"/>
    <row r="1666" s="23" customFormat="1" ht="11.25"/>
    <row r="1667" s="23" customFormat="1" ht="11.25"/>
    <row r="1668" s="23" customFormat="1" ht="11.25"/>
    <row r="1669" s="23" customFormat="1" ht="11.25"/>
    <row r="1670" s="23" customFormat="1" ht="11.25"/>
    <row r="1671" s="23" customFormat="1" ht="11.25"/>
    <row r="1672" s="23" customFormat="1" ht="11.25"/>
    <row r="1673" s="23" customFormat="1" ht="11.25"/>
    <row r="1674" s="23" customFormat="1" ht="11.25"/>
    <row r="1675" s="23" customFormat="1" ht="11.25"/>
    <row r="1676" s="23" customFormat="1" ht="11.25"/>
    <row r="1677" s="23" customFormat="1" ht="11.25"/>
    <row r="1678" s="23" customFormat="1" ht="11.25"/>
    <row r="1679" s="23" customFormat="1" ht="11.25"/>
    <row r="1680" s="23" customFormat="1" ht="11.25"/>
    <row r="1681" s="23" customFormat="1" ht="11.25"/>
    <row r="1682" s="23" customFormat="1" ht="11.25"/>
    <row r="1683" s="23" customFormat="1" ht="11.25"/>
    <row r="1684" s="23" customFormat="1" ht="11.25"/>
    <row r="1685" s="23" customFormat="1" ht="11.25"/>
    <row r="1686" s="23" customFormat="1" ht="11.25"/>
    <row r="1687" s="23" customFormat="1" ht="11.25"/>
    <row r="1688" s="23" customFormat="1" ht="11.25"/>
    <row r="1689" s="23" customFormat="1" ht="11.25"/>
    <row r="1690" s="23" customFormat="1" ht="11.25"/>
    <row r="1691" s="23" customFormat="1" ht="11.25"/>
    <row r="1692" s="23" customFormat="1" ht="11.25"/>
    <row r="1693" s="23" customFormat="1" ht="11.25"/>
    <row r="1694" s="23" customFormat="1" ht="11.25"/>
    <row r="1695" s="23" customFormat="1" ht="11.25"/>
    <row r="1696" s="23" customFormat="1" ht="11.25"/>
    <row r="1697" s="23" customFormat="1" ht="11.25"/>
    <row r="1698" s="23" customFormat="1" ht="11.25"/>
    <row r="1699" s="23" customFormat="1" ht="11.25"/>
    <row r="1700" s="23" customFormat="1" ht="11.25"/>
    <row r="1701" s="23" customFormat="1" ht="11.25"/>
    <row r="1702" s="23" customFormat="1" ht="11.25"/>
    <row r="1703" s="23" customFormat="1" ht="11.25"/>
    <row r="1704" s="23" customFormat="1" ht="11.25"/>
    <row r="1705" s="23" customFormat="1" ht="11.25"/>
    <row r="1706" s="23" customFormat="1" ht="11.25"/>
    <row r="1707" s="23" customFormat="1" ht="11.25"/>
    <row r="1708" s="23" customFormat="1" ht="11.25"/>
    <row r="1709" s="23" customFormat="1" ht="11.25"/>
    <row r="1710" s="23" customFormat="1" ht="11.25"/>
    <row r="1711" s="23" customFormat="1" ht="11.25"/>
    <row r="1712" s="23" customFormat="1" ht="11.25"/>
    <row r="1713" s="23" customFormat="1" ht="11.25"/>
    <row r="1714" s="23" customFormat="1" ht="11.25"/>
    <row r="1715" s="23" customFormat="1" ht="11.25"/>
    <row r="1716" s="23" customFormat="1" ht="11.25"/>
    <row r="1717" s="23" customFormat="1" ht="11.25"/>
    <row r="1718" s="23" customFormat="1" ht="11.25"/>
    <row r="1719" s="23" customFormat="1" ht="11.25"/>
    <row r="1720" s="23" customFormat="1" ht="11.25"/>
    <row r="1721" s="23" customFormat="1" ht="11.25"/>
    <row r="1722" s="23" customFormat="1" ht="11.25"/>
    <row r="1723" s="23" customFormat="1" ht="11.25"/>
    <row r="1724" s="23" customFormat="1" ht="11.25"/>
    <row r="1725" s="23" customFormat="1" ht="11.25"/>
    <row r="1726" s="23" customFormat="1" ht="11.25"/>
    <row r="1727" s="23" customFormat="1" ht="11.25"/>
    <row r="1728" s="23" customFormat="1" ht="11.25"/>
    <row r="1729" s="23" customFormat="1" ht="11.25"/>
    <row r="1730" s="23" customFormat="1" ht="11.25"/>
    <row r="1731" s="23" customFormat="1" ht="11.25"/>
    <row r="1732" s="23" customFormat="1" ht="11.25"/>
    <row r="1733" s="23" customFormat="1" ht="11.25"/>
    <row r="1734" s="23" customFormat="1" ht="11.25"/>
    <row r="1735" s="23" customFormat="1" ht="11.25"/>
    <row r="1736" s="23" customFormat="1" ht="11.25"/>
    <row r="1737" s="23" customFormat="1" ht="11.25"/>
    <row r="1738" s="23" customFormat="1" ht="11.25"/>
    <row r="1739" s="23" customFormat="1" ht="11.25"/>
    <row r="1740" s="23" customFormat="1" ht="11.25"/>
    <row r="1741" s="23" customFormat="1" ht="11.25"/>
    <row r="1742" s="23" customFormat="1" ht="11.25"/>
    <row r="1743" s="23" customFormat="1" ht="11.25"/>
    <row r="1744" s="23" customFormat="1" ht="11.25"/>
    <row r="1745" s="23" customFormat="1" ht="11.25"/>
    <row r="1746" s="23" customFormat="1" ht="11.25"/>
    <row r="1747" s="23" customFormat="1" ht="11.25"/>
    <row r="1748" s="23" customFormat="1" ht="11.25"/>
    <row r="1749" s="23" customFormat="1" ht="11.25"/>
    <row r="1750" s="23" customFormat="1" ht="11.25"/>
    <row r="1751" s="23" customFormat="1" ht="11.25"/>
    <row r="1752" s="23" customFormat="1" ht="11.25"/>
    <row r="1753" s="23" customFormat="1" ht="11.25"/>
    <row r="1754" s="23" customFormat="1" ht="11.25"/>
    <row r="1755" s="23" customFormat="1" ht="11.25"/>
    <row r="1756" s="23" customFormat="1" ht="11.25"/>
    <row r="1757" s="23" customFormat="1" ht="11.25"/>
    <row r="1758" s="23" customFormat="1" ht="11.25"/>
    <row r="1759" s="23" customFormat="1" ht="11.25"/>
    <row r="1760" s="23" customFormat="1" ht="11.25"/>
    <row r="1761" s="23" customFormat="1" ht="11.25"/>
    <row r="1762" s="23" customFormat="1" ht="11.25"/>
    <row r="1763" s="23" customFormat="1" ht="11.25"/>
    <row r="1764" s="23" customFormat="1" ht="11.25"/>
    <row r="1765" s="23" customFormat="1" ht="11.25"/>
    <row r="1766" s="23" customFormat="1" ht="11.25"/>
    <row r="1767" s="23" customFormat="1" ht="11.25"/>
    <row r="1768" s="23" customFormat="1" ht="11.25"/>
    <row r="1769" s="23" customFormat="1" ht="11.25"/>
    <row r="1770" s="23" customFormat="1" ht="11.25"/>
    <row r="1771" s="23" customFormat="1" ht="11.25"/>
    <row r="1772" s="23" customFormat="1" ht="11.25"/>
    <row r="1773" s="23" customFormat="1" ht="11.25"/>
    <row r="1774" s="23" customFormat="1" ht="11.25"/>
    <row r="1775" s="23" customFormat="1" ht="11.25"/>
    <row r="1776" s="23" customFormat="1" ht="11.25"/>
    <row r="1777" s="23" customFormat="1" ht="11.25"/>
    <row r="1778" s="23" customFormat="1" ht="11.25"/>
    <row r="1779" s="23" customFormat="1" ht="11.25"/>
    <row r="1780" s="23" customFormat="1" ht="11.25"/>
    <row r="1781" s="23" customFormat="1" ht="11.25"/>
    <row r="1782" s="23" customFormat="1" ht="11.25"/>
    <row r="1783" s="23" customFormat="1" ht="11.25"/>
    <row r="1784" s="23" customFormat="1" ht="11.25"/>
    <row r="1785" s="23" customFormat="1" ht="11.25"/>
    <row r="1786" s="23" customFormat="1" ht="11.25"/>
    <row r="1787" s="23" customFormat="1" ht="11.25"/>
    <row r="1788" s="23" customFormat="1" ht="11.25"/>
    <row r="1789" s="23" customFormat="1" ht="11.25"/>
    <row r="1790" s="23" customFormat="1" ht="11.25"/>
    <row r="1791" s="23" customFormat="1" ht="11.25"/>
    <row r="1792" s="23" customFormat="1" ht="11.25"/>
    <row r="1793" s="23" customFormat="1" ht="11.25"/>
    <row r="1794" s="23" customFormat="1" ht="11.25"/>
    <row r="1795" s="23" customFormat="1" ht="11.25"/>
    <row r="1796" s="23" customFormat="1" ht="11.25"/>
    <row r="1797" s="23" customFormat="1" ht="11.25"/>
    <row r="1798" s="23" customFormat="1" ht="11.25"/>
    <row r="1799" s="23" customFormat="1" ht="11.25"/>
    <row r="1800" s="23" customFormat="1" ht="11.25"/>
    <row r="1801" s="23" customFormat="1" ht="11.25"/>
    <row r="1802" s="23" customFormat="1" ht="11.25"/>
    <row r="1803" s="23" customFormat="1" ht="11.25"/>
    <row r="1804" s="23" customFormat="1" ht="11.25"/>
    <row r="1805" s="23" customFormat="1" ht="11.25"/>
    <row r="1806" s="23" customFormat="1" ht="11.25"/>
    <row r="1807" s="23" customFormat="1" ht="11.25"/>
    <row r="1808" s="23" customFormat="1" ht="11.25"/>
    <row r="1809" s="23" customFormat="1" ht="11.25"/>
    <row r="1810" s="23" customFormat="1" ht="11.25"/>
    <row r="1811" s="23" customFormat="1" ht="11.25"/>
    <row r="1812" s="23" customFormat="1" ht="11.25"/>
    <row r="1813" s="23" customFormat="1" ht="11.25"/>
    <row r="1814" s="23" customFormat="1" ht="11.25"/>
    <row r="1815" s="23" customFormat="1" ht="11.25"/>
    <row r="1816" s="23" customFormat="1" ht="11.25"/>
    <row r="1817" s="23" customFormat="1" ht="11.25"/>
    <row r="1818" s="23" customFormat="1" ht="11.25"/>
    <row r="1819" s="23" customFormat="1" ht="11.25"/>
    <row r="1820" s="23" customFormat="1" ht="11.25"/>
    <row r="1821" s="23" customFormat="1" ht="11.25"/>
    <row r="1822" s="23" customFormat="1" ht="11.25"/>
    <row r="1823" s="23" customFormat="1" ht="11.25"/>
    <row r="1824" s="23" customFormat="1" ht="11.25"/>
    <row r="1825" s="23" customFormat="1" ht="11.25"/>
    <row r="1826" s="23" customFormat="1" ht="11.25"/>
    <row r="1827" s="23" customFormat="1" ht="11.25"/>
    <row r="1828" s="23" customFormat="1" ht="11.25"/>
    <row r="1829" s="23" customFormat="1" ht="11.25"/>
    <row r="1830" s="23" customFormat="1" ht="11.25"/>
    <row r="1831" s="23" customFormat="1" ht="11.25"/>
    <row r="1832" s="23" customFormat="1" ht="11.25"/>
    <row r="1833" s="23" customFormat="1" ht="11.25"/>
    <row r="1834" s="23" customFormat="1" ht="11.25"/>
    <row r="1835" s="23" customFormat="1" ht="11.25"/>
    <row r="1836" s="23" customFormat="1" ht="11.25"/>
    <row r="1837" s="23" customFormat="1" ht="11.25"/>
    <row r="1838" s="23" customFormat="1" ht="11.25"/>
    <row r="1839" s="23" customFormat="1" ht="11.25"/>
    <row r="1840" s="23" customFormat="1" ht="11.25"/>
    <row r="1841" s="23" customFormat="1" ht="11.25"/>
    <row r="1842" s="23" customFormat="1" ht="11.25"/>
    <row r="1843" s="23" customFormat="1" ht="11.25"/>
    <row r="1844" s="23" customFormat="1" ht="11.25"/>
    <row r="1845" s="23" customFormat="1" ht="11.25"/>
    <row r="1846" s="23" customFormat="1" ht="11.25"/>
    <row r="1847" s="23" customFormat="1" ht="11.25"/>
    <row r="1848" s="23" customFormat="1" ht="11.25"/>
    <row r="1849" s="23" customFormat="1" ht="11.25"/>
    <row r="1850" s="23" customFormat="1" ht="11.25"/>
    <row r="1851" s="23" customFormat="1" ht="11.25"/>
    <row r="1852" s="23" customFormat="1" ht="11.25"/>
    <row r="1853" s="23" customFormat="1" ht="11.25"/>
    <row r="1854" s="23" customFormat="1" ht="11.25"/>
    <row r="1855" s="23" customFormat="1" ht="11.25"/>
    <row r="1856" s="23" customFormat="1" ht="11.25"/>
    <row r="1857" s="23" customFormat="1" ht="11.25"/>
    <row r="1858" s="23" customFormat="1" ht="11.25"/>
    <row r="1859" s="23" customFormat="1" ht="11.25"/>
    <row r="1860" s="23" customFormat="1" ht="11.25"/>
    <row r="1861" s="23" customFormat="1" ht="11.25"/>
    <row r="1862" s="23" customFormat="1" ht="11.25"/>
    <row r="1863" s="23" customFormat="1" ht="11.25"/>
    <row r="1864" s="23" customFormat="1" ht="11.25"/>
    <row r="1865" s="23" customFormat="1" ht="11.25"/>
    <row r="1866" s="23" customFormat="1" ht="11.25"/>
    <row r="1867" s="23" customFormat="1" ht="11.25"/>
    <row r="1868" s="23" customFormat="1" ht="11.25"/>
    <row r="1869" s="23" customFormat="1" ht="11.25"/>
    <row r="1870" s="23" customFormat="1" ht="11.25"/>
    <row r="1871" s="23" customFormat="1" ht="11.25"/>
    <row r="1872" s="23" customFormat="1" ht="11.25"/>
    <row r="1873" s="23" customFormat="1" ht="11.25"/>
    <row r="1874" s="23" customFormat="1" ht="11.25"/>
    <row r="1875" s="23" customFormat="1" ht="11.25"/>
    <row r="1876" s="23" customFormat="1" ht="11.25"/>
    <row r="1877" s="23" customFormat="1" ht="11.25"/>
    <row r="1878" s="23" customFormat="1" ht="11.25"/>
    <row r="1879" s="23" customFormat="1" ht="11.25"/>
    <row r="1880" s="23" customFormat="1" ht="11.25"/>
    <row r="1881" s="23" customFormat="1" ht="11.25"/>
    <row r="1882" s="23" customFormat="1" ht="11.25"/>
    <row r="1883" s="23" customFormat="1" ht="11.25"/>
    <row r="1884" s="23" customFormat="1" ht="11.25"/>
    <row r="1885" s="23" customFormat="1" ht="11.25"/>
    <row r="1886" s="23" customFormat="1" ht="11.25"/>
    <row r="1887" s="23" customFormat="1" ht="11.25"/>
    <row r="1888" s="23" customFormat="1" ht="11.25"/>
    <row r="1889" s="23" customFormat="1" ht="11.25"/>
    <row r="1890" s="23" customFormat="1" ht="11.25"/>
    <row r="1891" s="23" customFormat="1" ht="11.25"/>
    <row r="1892" s="23" customFormat="1" ht="11.25"/>
    <row r="1893" s="23" customFormat="1" ht="11.25"/>
    <row r="1894" s="23" customFormat="1" ht="11.25"/>
    <row r="1895" s="23" customFormat="1" ht="11.25"/>
    <row r="1896" s="23" customFormat="1" ht="11.25"/>
    <row r="1897" s="23" customFormat="1" ht="11.25"/>
    <row r="1898" s="23" customFormat="1" ht="11.25"/>
    <row r="1899" s="23" customFormat="1" ht="11.25"/>
    <row r="1900" s="23" customFormat="1" ht="11.25"/>
    <row r="1901" s="23" customFormat="1" ht="11.25"/>
    <row r="1902" s="23" customFormat="1" ht="11.25"/>
    <row r="1903" s="23" customFormat="1" ht="11.25"/>
    <row r="1904" s="23" customFormat="1" ht="11.25"/>
    <row r="1905" s="23" customFormat="1" ht="11.25"/>
    <row r="1906" s="23" customFormat="1" ht="11.25"/>
    <row r="1907" s="23" customFormat="1" ht="11.25"/>
    <row r="1908" s="23" customFormat="1" ht="11.25"/>
    <row r="1909" s="23" customFormat="1" ht="11.25"/>
    <row r="1910" s="23" customFormat="1" ht="11.25"/>
    <row r="1911" s="23" customFormat="1" ht="11.25"/>
    <row r="1912" s="23" customFormat="1" ht="11.25"/>
    <row r="1913" s="23" customFormat="1" ht="11.25"/>
    <row r="1914" s="23" customFormat="1" ht="11.25"/>
    <row r="1915" s="23" customFormat="1" ht="11.25"/>
    <row r="1916" s="23" customFormat="1" ht="11.25"/>
    <row r="1917" s="23" customFormat="1" ht="11.25"/>
    <row r="1918" s="23" customFormat="1" ht="11.25"/>
    <row r="1919" s="23" customFormat="1" ht="11.25"/>
    <row r="1920" s="23" customFormat="1" ht="11.25"/>
    <row r="1921" s="23" customFormat="1" ht="11.25"/>
    <row r="1922" s="23" customFormat="1" ht="11.25"/>
    <row r="1923" s="23" customFormat="1" ht="11.25"/>
    <row r="1924" s="23" customFormat="1" ht="11.25"/>
    <row r="1925" s="23" customFormat="1" ht="11.25"/>
    <row r="1926" s="23" customFormat="1" ht="11.25"/>
    <row r="1927" s="23" customFormat="1" ht="11.25"/>
    <row r="1928" s="23" customFormat="1" ht="11.25"/>
    <row r="1929" s="23" customFormat="1" ht="11.25"/>
    <row r="1930" s="23" customFormat="1" ht="11.25"/>
    <row r="1931" s="23" customFormat="1" ht="11.25"/>
    <row r="1932" s="23" customFormat="1" ht="11.25"/>
    <row r="1933" s="23" customFormat="1" ht="11.25"/>
    <row r="1934" s="23" customFormat="1" ht="11.25"/>
    <row r="1935" s="23" customFormat="1" ht="11.25"/>
    <row r="1936" s="23" customFormat="1" ht="11.25"/>
    <row r="1937" s="23" customFormat="1" ht="11.25"/>
    <row r="1938" s="23" customFormat="1" ht="11.25"/>
    <row r="1939" s="23" customFormat="1" ht="11.25"/>
    <row r="1940" s="23" customFormat="1" ht="11.25"/>
    <row r="1941" s="23" customFormat="1" ht="11.25"/>
    <row r="1942" s="23" customFormat="1" ht="11.25"/>
    <row r="1943" s="23" customFormat="1" ht="11.25"/>
    <row r="1944" s="23" customFormat="1" ht="11.25"/>
    <row r="1945" s="23" customFormat="1" ht="11.25"/>
    <row r="1946" s="23" customFormat="1" ht="11.25"/>
    <row r="1947" s="23" customFormat="1" ht="11.25"/>
    <row r="1948" s="23" customFormat="1" ht="11.25"/>
    <row r="1949" s="23" customFormat="1" ht="11.25"/>
    <row r="1950" s="23" customFormat="1" ht="11.25"/>
    <row r="1951" s="23" customFormat="1" ht="11.25"/>
    <row r="1952" s="23" customFormat="1" ht="11.25"/>
    <row r="1953" s="23" customFormat="1" ht="11.25"/>
    <row r="1954" s="23" customFormat="1" ht="11.25"/>
    <row r="1955" s="23" customFormat="1" ht="11.25"/>
    <row r="1956" s="23" customFormat="1" ht="11.25"/>
    <row r="1957" s="23" customFormat="1" ht="11.25"/>
    <row r="1958" s="23" customFormat="1" ht="11.25"/>
    <row r="1959" s="23" customFormat="1" ht="11.25"/>
    <row r="1960" s="23" customFormat="1" ht="11.25"/>
    <row r="1961" s="23" customFormat="1" ht="11.25"/>
    <row r="1962" s="23" customFormat="1" ht="11.25"/>
    <row r="1963" s="23" customFormat="1" ht="11.25"/>
    <row r="1964" s="23" customFormat="1" ht="11.25"/>
    <row r="1965" s="23" customFormat="1" ht="11.25"/>
    <row r="1966" s="23" customFormat="1" ht="11.25"/>
    <row r="1967" s="23" customFormat="1" ht="11.25"/>
    <row r="1968" s="23" customFormat="1" ht="11.25"/>
    <row r="1969" s="23" customFormat="1" ht="11.25"/>
    <row r="1970" s="23" customFormat="1" ht="11.25"/>
    <row r="1971" s="23" customFormat="1" ht="11.25"/>
    <row r="1972" s="23" customFormat="1" ht="11.25"/>
    <row r="1973" s="23" customFormat="1" ht="11.25"/>
    <row r="1974" s="23" customFormat="1" ht="11.25"/>
    <row r="1975" s="23" customFormat="1" ht="11.25"/>
    <row r="1976" s="23" customFormat="1" ht="11.25"/>
    <row r="1977" s="23" customFormat="1" ht="11.25"/>
    <row r="1978" s="23" customFormat="1" ht="11.25"/>
    <row r="1979" s="23" customFormat="1" ht="11.25"/>
    <row r="1980" s="23" customFormat="1" ht="11.25"/>
    <row r="1981" s="23" customFormat="1" ht="11.25"/>
    <row r="1982" s="23" customFormat="1" ht="11.25"/>
    <row r="1983" s="23" customFormat="1" ht="11.25"/>
    <row r="1984" s="23" customFormat="1" ht="11.25"/>
    <row r="1985" s="23" customFormat="1" ht="11.25"/>
    <row r="1986" s="23" customFormat="1" ht="11.25"/>
    <row r="1987" s="23" customFormat="1" ht="11.25"/>
    <row r="1988" s="23" customFormat="1" ht="11.25"/>
    <row r="1989" s="23" customFormat="1" ht="11.25"/>
    <row r="1990" s="23" customFormat="1" ht="11.25"/>
    <row r="1991" s="23" customFormat="1" ht="11.25"/>
    <row r="1992" s="23" customFormat="1" ht="11.25"/>
    <row r="1993" s="23" customFormat="1" ht="11.25"/>
    <row r="1994" s="23" customFormat="1" ht="11.25"/>
    <row r="1995" s="23" customFormat="1" ht="11.25"/>
    <row r="1996" s="23" customFormat="1" ht="11.25"/>
    <row r="1997" s="23" customFormat="1" ht="11.25"/>
  </sheetData>
  <mergeCells count="14">
    <mergeCell ref="A1:G1"/>
    <mergeCell ref="A2:G2"/>
    <mergeCell ref="C6:E6"/>
    <mergeCell ref="B7:B8"/>
    <mergeCell ref="C7:E7"/>
    <mergeCell ref="A3:G3"/>
    <mergeCell ref="C16:G16"/>
    <mergeCell ref="C26:G26"/>
    <mergeCell ref="A9:B9"/>
    <mergeCell ref="C9:D10"/>
    <mergeCell ref="A11:G12"/>
    <mergeCell ref="A13:A15"/>
    <mergeCell ref="B13:B15"/>
    <mergeCell ref="C13:G15"/>
  </mergeCells>
  <printOptions horizontalCentered="1"/>
  <pageMargins left="0.23622047244094491" right="0.23622047244094491" top="0.23622047244094491" bottom="0.23622047244094491" header="2.04" footer="0.31496062992125984"/>
  <pageSetup orientation="landscape" r:id="rId1"/>
  <headerFooter>
    <oddHeader>&amp;R&amp;"Arial,Normal"&amp;P&amp;K00+000---------   &amp;K01+000
&amp;N&amp;K00+000---------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CATÁLOGO</vt:lpstr>
      <vt:lpstr>RESUMEN</vt:lpstr>
      <vt:lpstr>CATÁLOGO!Área_de_impresión</vt:lpstr>
      <vt:lpstr>RESUMEN!Área_de_impresión</vt:lpstr>
      <vt:lpstr>CATÁLOGO!Títulos_a_imprimir</vt:lpstr>
      <vt:lpstr>RESUMEN!Títulos_a_imprimir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Ledesma Guillen</dc:creator>
  <cp:lastModifiedBy>Mercy-OP</cp:lastModifiedBy>
  <cp:lastPrinted>2020-10-15T13:46:44Z</cp:lastPrinted>
  <dcterms:created xsi:type="dcterms:W3CDTF">2013-02-07T15:56:20Z</dcterms:created>
  <dcterms:modified xsi:type="dcterms:W3CDTF">2020-10-15T13:48:40Z</dcterms:modified>
</cp:coreProperties>
</file>